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4.xml" ContentType="application/vnd.openxmlformats-officedocument.drawing+xml"/>
  <Override PartName="/xl/charts/chart7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5.xml" ContentType="application/vnd.openxmlformats-officedocument.drawing+xml"/>
  <Override PartName="/xl/charts/chart8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9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6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04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home/Dropbox/CI2_mesta/Mesta_indikatory/velke_mezirici/US/"/>
    </mc:Choice>
  </mc:AlternateContent>
  <xr:revisionPtr revIDLastSave="0" documentId="13_ncr:1_{50D13658-9773-EE45-BD93-2FBC7C0B829D}" xr6:coauthVersionLast="45" xr6:coauthVersionMax="45" xr10:uidLastSave="{00000000-0000-0000-0000-000000000000}"/>
  <bookViews>
    <workbookView xWindow="3380" yWindow="1640" windowWidth="28880" windowHeight="18360" xr2:uid="{A24D590A-A6B6-5441-A0BD-74B4911BE3DC}"/>
  </bookViews>
  <sheets>
    <sheet name="výsledek_10" sheetId="2" r:id="rId1"/>
    <sheet name="výsledek_15" sheetId="4" r:id="rId2"/>
    <sheet name="výsledek_19" sheetId="3" r:id="rId3"/>
    <sheet name="srovnání" sheetId="1" r:id="rId4"/>
    <sheet name="benchmarking" sheetId="5" r:id="rId5"/>
  </sheets>
  <externalReferences>
    <externalReference r:id="rId6"/>
    <externalReference r:id="rId7"/>
    <externalReference r:id="rId8"/>
    <externalReference r:id="rId9"/>
  </externalReferences>
  <definedNames>
    <definedName name="eqf">[1]eqf!$A:$B</definedName>
  </definedNames>
  <calcPr calcId="191029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6" i="4" l="1"/>
  <c r="C6" i="4" s="1"/>
  <c r="B5" i="4"/>
  <c r="C5" i="4" s="1"/>
  <c r="B4" i="4"/>
  <c r="C4" i="4" s="1"/>
  <c r="B3" i="4"/>
  <c r="C3" i="4" s="1"/>
  <c r="B6" i="3"/>
  <c r="C6" i="3" s="1"/>
  <c r="B5" i="3"/>
  <c r="C5" i="3" s="1"/>
  <c r="B4" i="3"/>
  <c r="C4" i="3" s="1"/>
  <c r="B3" i="3"/>
  <c r="C3" i="3" s="1"/>
  <c r="B6" i="2"/>
  <c r="C6" i="2" s="1"/>
  <c r="B5" i="2"/>
  <c r="C5" i="2" s="1"/>
  <c r="B4" i="2"/>
  <c r="C4" i="2" s="1"/>
  <c r="B3" i="2"/>
  <c r="C3" i="2" s="1"/>
  <c r="B7" i="4" l="1"/>
  <c r="C7" i="4" s="1"/>
  <c r="D7" i="4" s="1"/>
  <c r="B7" i="3"/>
  <c r="C7" i="3" s="1"/>
  <c r="D7" i="3" s="1"/>
  <c r="B7" i="2"/>
  <c r="C7" i="2" s="1"/>
  <c r="D7" i="2" s="1"/>
  <c r="D6" i="2" l="1"/>
  <c r="D5" i="2"/>
  <c r="D6" i="4"/>
  <c r="D5" i="4"/>
  <c r="D3" i="4"/>
  <c r="D4" i="4"/>
  <c r="D5" i="3"/>
  <c r="D6" i="3"/>
  <c r="D3" i="3"/>
  <c r="D4" i="3"/>
  <c r="D3" i="2"/>
  <c r="D4" i="2"/>
</calcChain>
</file>

<file path=xl/sharedStrings.xml><?xml version="1.0" encoding="utf-8"?>
<sst xmlns="http://schemas.openxmlformats.org/spreadsheetml/2006/main" count="59" uniqueCount="27">
  <si>
    <t>Vývoj US Velké Meziříčí (tuny CO2/obyvatele)</t>
  </si>
  <si>
    <t>Uhlíková stopa</t>
  </si>
  <si>
    <t xml:space="preserve">tuny CO2/obyv. </t>
  </si>
  <si>
    <t>Celkem</t>
  </si>
  <si>
    <t>Energie</t>
  </si>
  <si>
    <r>
      <t>tun CO</t>
    </r>
    <r>
      <rPr>
        <b/>
        <vertAlign val="subscript"/>
        <sz val="10"/>
        <rFont val="Times New Roman"/>
        <family val="1"/>
        <charset val="238"/>
      </rPr>
      <t xml:space="preserve">2 </t>
    </r>
    <r>
      <rPr>
        <b/>
        <sz val="10"/>
        <rFont val="Times New Roman"/>
        <family val="1"/>
        <charset val="238"/>
      </rPr>
      <t>celkem</t>
    </r>
  </si>
  <si>
    <r>
      <t>tun CO</t>
    </r>
    <r>
      <rPr>
        <b/>
        <vertAlign val="subscript"/>
        <sz val="10"/>
        <rFont val="Times New Roman"/>
        <family val="1"/>
        <charset val="238"/>
      </rPr>
      <t xml:space="preserve">2 </t>
    </r>
    <r>
      <rPr>
        <b/>
        <sz val="10"/>
        <rFont val="Times New Roman"/>
        <family val="1"/>
        <charset val="238"/>
      </rPr>
      <t>na obyvatele</t>
    </r>
  </si>
  <si>
    <t>Podíl</t>
  </si>
  <si>
    <t>Doprava</t>
  </si>
  <si>
    <t>Odpady</t>
  </si>
  <si>
    <t>Land-use</t>
  </si>
  <si>
    <t>Benchmarky</t>
  </si>
  <si>
    <t>Město</t>
  </si>
  <si>
    <t>rok</t>
  </si>
  <si>
    <t>US</t>
  </si>
  <si>
    <t>Bratislava Karlova Ves</t>
  </si>
  <si>
    <t>Praha 14</t>
  </si>
  <si>
    <t>Praha 8</t>
  </si>
  <si>
    <t>Opava</t>
  </si>
  <si>
    <t>Krnov</t>
  </si>
  <si>
    <t>Chrudim</t>
  </si>
  <si>
    <t>Vrchlabí</t>
  </si>
  <si>
    <t>Rok</t>
  </si>
  <si>
    <t>Jednotka</t>
  </si>
  <si>
    <t>t CO2e / obyv.</t>
  </si>
  <si>
    <t>-</t>
  </si>
  <si>
    <t>Velké Meziříčí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</si>
</sst>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0.0%"/>
    <numFmt numFmtId="165" formatCode="0.0"/>
    <numFmt numFmtId="166" formatCode="0.000"/>
    <numFmt numFmtId="167" formatCode="0.0&quot; &quot;%"/>
    <numFmt numFmtId="168" formatCode="0.00&quot; &quot;%"/>
    <numFmt numFmtId="169" formatCode="0.0000"/>
  </numFmts>
  <fonts count="12" x14ac:knownFonts="1">
    <font>
      <sz val="12"/>
      <color theme="1"/>
      <name val="Calibri"/>
      <family val="2"/>
      <charset val="238"/>
      <scheme val="minor"/>
    </font>
    <font>
      <sz val="11"/>
      <color indexed="8"/>
      <name val="Calibri"/>
      <family val="2"/>
    </font>
    <font>
      <sz val="12"/>
      <color theme="1"/>
      <name val="Calibri"/>
      <family val="2"/>
      <scheme val="minor"/>
    </font>
    <font>
      <sz val="10"/>
      <name val="Times New Roman"/>
      <family val="1"/>
    </font>
    <font>
      <sz val="18"/>
      <name val="Times New Roman"/>
      <family val="1"/>
      <charset val="238"/>
    </font>
    <font>
      <b/>
      <sz val="10"/>
      <name val="Times New Roman"/>
      <family val="1"/>
      <charset val="238"/>
    </font>
    <font>
      <b/>
      <vertAlign val="subscript"/>
      <sz val="10"/>
      <name val="Times New Roman"/>
      <family val="1"/>
      <charset val="238"/>
    </font>
    <font>
      <sz val="10"/>
      <name val="Times New Roman"/>
      <family val="1"/>
      <charset val="238"/>
    </font>
    <font>
      <b/>
      <sz val="11"/>
      <color indexed="8"/>
      <name val="Calibri"/>
      <family val="2"/>
    </font>
    <font>
      <sz val="10"/>
      <color rgb="FFFFFFFF"/>
      <name val="Calibri"/>
      <family val="2"/>
      <charset val="238"/>
    </font>
    <font>
      <b/>
      <sz val="10"/>
      <color rgb="FF000000"/>
      <name val="Calibri"/>
      <family val="2"/>
      <charset val="238"/>
    </font>
    <font>
      <sz val="10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70AD47"/>
        <bgColor indexed="64"/>
      </patternFill>
    </fill>
    <fill>
      <patternFill patternType="solid">
        <fgColor rgb="FFE2EFD9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70AD47"/>
      </left>
      <right/>
      <top style="medium">
        <color rgb="FF70AD47"/>
      </top>
      <bottom style="medium">
        <color rgb="FF70AD47"/>
      </bottom>
      <diagonal/>
    </border>
    <border>
      <left/>
      <right/>
      <top style="medium">
        <color rgb="FF70AD47"/>
      </top>
      <bottom style="medium">
        <color rgb="FF70AD47"/>
      </bottom>
      <diagonal/>
    </border>
    <border>
      <left/>
      <right style="medium">
        <color rgb="FF70AD47"/>
      </right>
      <top style="medium">
        <color rgb="FF70AD47"/>
      </top>
      <bottom style="medium">
        <color rgb="FF70AD47"/>
      </bottom>
      <diagonal/>
    </border>
    <border>
      <left style="medium">
        <color rgb="FFA8D08D"/>
      </left>
      <right style="medium">
        <color rgb="FFA8D08D"/>
      </right>
      <top/>
      <bottom style="medium">
        <color rgb="FFA8D08D"/>
      </bottom>
      <diagonal/>
    </border>
    <border>
      <left/>
      <right style="medium">
        <color rgb="FFA8D08D"/>
      </right>
      <top/>
      <bottom style="medium">
        <color rgb="FFA8D08D"/>
      </bottom>
      <diagonal/>
    </border>
  </borders>
  <cellStyleXfs count="5">
    <xf numFmtId="0" fontId="0" fillId="0" borderId="0"/>
    <xf numFmtId="9" fontId="2" fillId="0" borderId="0" applyFont="0" applyFill="0" applyBorder="0" applyAlignment="0" applyProtection="0"/>
    <xf numFmtId="0" fontId="1" fillId="0" borderId="0"/>
    <xf numFmtId="0" fontId="3" fillId="0" borderId="0"/>
    <xf numFmtId="9" fontId="7" fillId="0" borderId="0" applyFont="0" applyFill="0" applyBorder="0" applyAlignment="0" applyProtection="0"/>
  </cellStyleXfs>
  <cellXfs count="79">
    <xf numFmtId="0" fontId="0" fillId="0" borderId="0" xfId="0"/>
    <xf numFmtId="0" fontId="1" fillId="0" borderId="0" xfId="2"/>
    <xf numFmtId="2" fontId="1" fillId="0" borderId="0" xfId="2" applyNumberFormat="1"/>
    <xf numFmtId="164" fontId="1" fillId="0" borderId="0" xfId="1" applyNumberFormat="1" applyFont="1"/>
    <xf numFmtId="0" fontId="4" fillId="0" borderId="0" xfId="3" applyFont="1"/>
    <xf numFmtId="0" fontId="3" fillId="0" borderId="1" xfId="3" applyBorder="1"/>
    <xf numFmtId="0" fontId="5" fillId="0" borderId="1" xfId="3" applyFont="1" applyBorder="1"/>
    <xf numFmtId="0" fontId="5" fillId="0" borderId="1" xfId="3" applyFont="1" applyBorder="1" applyAlignment="1">
      <alignment wrapText="1"/>
    </xf>
    <xf numFmtId="0" fontId="3" fillId="0" borderId="0" xfId="3"/>
    <xf numFmtId="0" fontId="5" fillId="0" borderId="1" xfId="3" applyFont="1" applyBorder="1" applyAlignment="1">
      <alignment horizontal="left" wrapText="1"/>
    </xf>
    <xf numFmtId="165" fontId="3" fillId="0" borderId="1" xfId="3" applyNumberFormat="1" applyBorder="1"/>
    <xf numFmtId="166" fontId="3" fillId="0" borderId="1" xfId="3" applyNumberFormat="1" applyBorder="1"/>
    <xf numFmtId="167" fontId="0" fillId="0" borderId="1" xfId="4" applyNumberFormat="1" applyFont="1" applyBorder="1"/>
    <xf numFmtId="165" fontId="3" fillId="0" borderId="1" xfId="3" applyNumberFormat="1" applyBorder="1" applyAlignment="1">
      <alignment wrapText="1"/>
    </xf>
    <xf numFmtId="0" fontId="7" fillId="0" borderId="1" xfId="3" applyFont="1" applyBorder="1" applyAlignment="1">
      <alignment horizontal="left" vertical="center"/>
    </xf>
    <xf numFmtId="1" fontId="3" fillId="0" borderId="1" xfId="3" applyNumberFormat="1" applyBorder="1"/>
    <xf numFmtId="164" fontId="0" fillId="0" borderId="1" xfId="4" applyNumberFormat="1" applyFont="1" applyBorder="1"/>
    <xf numFmtId="0" fontId="3" fillId="0" borderId="1" xfId="3" applyBorder="1" applyAlignment="1">
      <alignment horizontal="left" vertical="center"/>
    </xf>
    <xf numFmtId="168" fontId="0" fillId="0" borderId="1" xfId="4" applyNumberFormat="1" applyFont="1" applyBorder="1"/>
    <xf numFmtId="165" fontId="5" fillId="0" borderId="1" xfId="3" applyNumberFormat="1" applyFont="1" applyBorder="1"/>
    <xf numFmtId="166" fontId="5" fillId="0" borderId="1" xfId="3" applyNumberFormat="1" applyFont="1" applyBorder="1"/>
    <xf numFmtId="165" fontId="5" fillId="0" borderId="1" xfId="3" applyNumberFormat="1" applyFont="1" applyBorder="1" applyAlignment="1">
      <alignment wrapText="1"/>
    </xf>
    <xf numFmtId="169" fontId="3" fillId="0" borderId="1" xfId="3" applyNumberFormat="1" applyBorder="1"/>
    <xf numFmtId="10" fontId="0" fillId="0" borderId="1" xfId="4" applyNumberFormat="1" applyFont="1" applyBorder="1"/>
    <xf numFmtId="0" fontId="3" fillId="0" borderId="0" xfId="3" applyAlignment="1">
      <alignment vertical="center"/>
    </xf>
    <xf numFmtId="165" fontId="3" fillId="0" borderId="0" xfId="3" applyNumberFormat="1"/>
    <xf numFmtId="166" fontId="3" fillId="0" borderId="0" xfId="3" applyNumberFormat="1"/>
    <xf numFmtId="0" fontId="5" fillId="0" borderId="0" xfId="3" applyFont="1" applyAlignment="1">
      <alignment horizontal="left" wrapText="1"/>
    </xf>
    <xf numFmtId="0" fontId="5" fillId="0" borderId="0" xfId="3" applyFont="1" applyAlignment="1">
      <alignment wrapText="1"/>
    </xf>
    <xf numFmtId="0" fontId="5" fillId="0" borderId="0" xfId="3" applyFont="1"/>
    <xf numFmtId="0" fontId="5" fillId="0" borderId="2" xfId="3" applyFont="1" applyBorder="1"/>
    <xf numFmtId="1" fontId="3" fillId="0" borderId="0" xfId="3" applyNumberFormat="1" applyAlignment="1">
      <alignment wrapText="1"/>
    </xf>
    <xf numFmtId="167" fontId="0" fillId="0" borderId="0" xfId="4" applyNumberFormat="1" applyFont="1" applyBorder="1"/>
    <xf numFmtId="165" fontId="3" fillId="0" borderId="0" xfId="3" applyNumberFormat="1" applyAlignment="1">
      <alignment wrapText="1"/>
    </xf>
    <xf numFmtId="0" fontId="7" fillId="0" borderId="0" xfId="3" applyFont="1" applyAlignment="1">
      <alignment horizontal="left" vertical="center"/>
    </xf>
    <xf numFmtId="1" fontId="3" fillId="0" borderId="0" xfId="3" applyNumberFormat="1"/>
    <xf numFmtId="164" fontId="0" fillId="0" borderId="0" xfId="4" applyNumberFormat="1" applyFont="1" applyBorder="1"/>
    <xf numFmtId="167" fontId="0" fillId="0" borderId="2" xfId="4" applyNumberFormat="1" applyFont="1" applyBorder="1"/>
    <xf numFmtId="0" fontId="3" fillId="0" borderId="0" xfId="3" applyAlignment="1">
      <alignment horizontal="left" vertical="center"/>
    </xf>
    <xf numFmtId="1" fontId="5" fillId="0" borderId="0" xfId="3" applyNumberFormat="1" applyFont="1" applyAlignment="1">
      <alignment wrapText="1"/>
    </xf>
    <xf numFmtId="166" fontId="5" fillId="0" borderId="0" xfId="3" applyNumberFormat="1" applyFont="1"/>
    <xf numFmtId="165" fontId="5" fillId="0" borderId="0" xfId="3" applyNumberFormat="1" applyFont="1" applyAlignment="1">
      <alignment wrapText="1"/>
    </xf>
    <xf numFmtId="169" fontId="3" fillId="0" borderId="0" xfId="3" applyNumberFormat="1"/>
    <xf numFmtId="10" fontId="0" fillId="0" borderId="0" xfId="4" applyNumberFormat="1" applyFont="1" applyBorder="1"/>
    <xf numFmtId="0" fontId="1" fillId="0" borderId="1" xfId="2" applyBorder="1"/>
    <xf numFmtId="2" fontId="1" fillId="0" borderId="1" xfId="2" applyNumberFormat="1" applyBorder="1"/>
    <xf numFmtId="0" fontId="8" fillId="0" borderId="0" xfId="2" applyFont="1"/>
    <xf numFmtId="0" fontId="3" fillId="0" borderId="2" xfId="3" applyBorder="1"/>
    <xf numFmtId="0" fontId="5" fillId="0" borderId="2" xfId="3" applyFont="1" applyBorder="1" applyAlignment="1">
      <alignment wrapText="1"/>
    </xf>
    <xf numFmtId="0" fontId="3" fillId="0" borderId="2" xfId="3" applyBorder="1" applyAlignment="1">
      <alignment vertical="center"/>
    </xf>
    <xf numFmtId="0" fontId="4" fillId="0" borderId="0" xfId="3" applyFont="1" applyBorder="1"/>
    <xf numFmtId="0" fontId="3" fillId="0" borderId="0" xfId="3" applyBorder="1"/>
    <xf numFmtId="0" fontId="5" fillId="0" borderId="0" xfId="3" applyFont="1" applyBorder="1" applyAlignment="1">
      <alignment horizontal="left" wrapText="1"/>
    </xf>
    <xf numFmtId="0" fontId="5" fillId="0" borderId="0" xfId="3" applyFont="1" applyBorder="1" applyAlignment="1">
      <alignment wrapText="1"/>
    </xf>
    <xf numFmtId="0" fontId="5" fillId="0" borderId="0" xfId="3" applyFont="1" applyBorder="1"/>
    <xf numFmtId="1" fontId="3" fillId="0" borderId="0" xfId="3" applyNumberFormat="1" applyBorder="1" applyAlignment="1">
      <alignment wrapText="1"/>
    </xf>
    <xf numFmtId="166" fontId="3" fillId="0" borderId="0" xfId="3" applyNumberFormat="1" applyBorder="1"/>
    <xf numFmtId="1" fontId="3" fillId="0" borderId="0" xfId="3" applyNumberFormat="1" applyBorder="1"/>
    <xf numFmtId="1" fontId="5" fillId="0" borderId="0" xfId="3" applyNumberFormat="1" applyFont="1" applyBorder="1" applyAlignment="1">
      <alignment wrapText="1"/>
    </xf>
    <xf numFmtId="166" fontId="5" fillId="0" borderId="0" xfId="3" applyNumberFormat="1" applyFont="1" applyBorder="1"/>
    <xf numFmtId="0" fontId="3" fillId="0" borderId="0" xfId="3" applyBorder="1" applyAlignment="1">
      <alignment horizontal="left" vertical="center"/>
    </xf>
    <xf numFmtId="0" fontId="7" fillId="0" borderId="0" xfId="3" applyFont="1" applyBorder="1" applyAlignment="1">
      <alignment horizontal="left" vertical="center"/>
    </xf>
    <xf numFmtId="165" fontId="3" fillId="0" borderId="0" xfId="3" applyNumberFormat="1" applyBorder="1"/>
    <xf numFmtId="0" fontId="5" fillId="0" borderId="2" xfId="3" applyFont="1" applyBorder="1" applyAlignment="1">
      <alignment horizontal="left" wrapText="1"/>
    </xf>
    <xf numFmtId="165" fontId="3" fillId="0" borderId="2" xfId="3" applyNumberFormat="1" applyBorder="1" applyAlignment="1">
      <alignment wrapText="1"/>
    </xf>
    <xf numFmtId="165" fontId="3" fillId="0" borderId="2" xfId="3" applyNumberFormat="1" applyBorder="1"/>
    <xf numFmtId="165" fontId="5" fillId="0" borderId="2" xfId="3" applyNumberFormat="1" applyFont="1" applyBorder="1" applyAlignment="1">
      <alignment wrapText="1"/>
    </xf>
    <xf numFmtId="0" fontId="3" fillId="0" borderId="0" xfId="3" applyBorder="1" applyAlignment="1">
      <alignment vertical="center"/>
    </xf>
    <xf numFmtId="0" fontId="3" fillId="0" borderId="1" xfId="3" applyBorder="1" applyAlignment="1">
      <alignment wrapText="1"/>
    </xf>
    <xf numFmtId="0" fontId="7" fillId="0" borderId="1" xfId="3" applyFont="1" applyBorder="1"/>
    <xf numFmtId="0" fontId="9" fillId="2" borderId="3" xfId="3" applyFont="1" applyFill="1" applyBorder="1" applyAlignment="1">
      <alignment horizontal="left" vertical="center"/>
    </xf>
    <xf numFmtId="0" fontId="9" fillId="2" borderId="4" xfId="3" applyFont="1" applyFill="1" applyBorder="1" applyAlignment="1">
      <alignment horizontal="left" vertical="center"/>
    </xf>
    <xf numFmtId="0" fontId="9" fillId="2" borderId="5" xfId="3" applyFont="1" applyFill="1" applyBorder="1" applyAlignment="1">
      <alignment horizontal="left" vertical="center"/>
    </xf>
    <xf numFmtId="0" fontId="10" fillId="3" borderId="6" xfId="3" applyFont="1" applyFill="1" applyBorder="1" applyAlignment="1">
      <alignment horizontal="left" vertical="center"/>
    </xf>
    <xf numFmtId="0" fontId="10" fillId="3" borderId="7" xfId="3" applyFont="1" applyFill="1" applyBorder="1" applyAlignment="1">
      <alignment horizontal="right" vertical="center"/>
    </xf>
    <xf numFmtId="0" fontId="10" fillId="3" borderId="7" xfId="3" applyFont="1" applyFill="1" applyBorder="1" applyAlignment="1">
      <alignment horizontal="left" vertical="center"/>
    </xf>
    <xf numFmtId="0" fontId="11" fillId="0" borderId="6" xfId="3" applyFont="1" applyBorder="1" applyAlignment="1">
      <alignment horizontal="left" vertical="center"/>
    </xf>
    <xf numFmtId="0" fontId="11" fillId="0" borderId="7" xfId="3" applyFont="1" applyBorder="1" applyAlignment="1">
      <alignment horizontal="right" vertical="center"/>
    </xf>
    <xf numFmtId="0" fontId="11" fillId="0" borderId="7" xfId="3" applyFont="1" applyBorder="1" applyAlignment="1">
      <alignment horizontal="left" vertical="center"/>
    </xf>
  </cellXfs>
  <cellStyles count="5">
    <cellStyle name="Normal 2" xfId="2" xr:uid="{0B12427E-2DFC-A844-8142-2451590D70FE}"/>
    <cellStyle name="Normální" xfId="0" builtinId="0"/>
    <cellStyle name="Normální 2" xfId="3" xr:uid="{503E8413-CD98-2E4C-A109-02E26F4D6759}"/>
    <cellStyle name="Procenta" xfId="1" builtinId="5"/>
    <cellStyle name="Procenta 2" xfId="4" xr:uid="{D8FAF067-2BD5-BE4B-BB0F-E94C08B3711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9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6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>
                <a:latin typeface="Verdana" pitchFamily="34" charset="0"/>
                <a:ea typeface="Verdana" pitchFamily="34" charset="0"/>
                <a:cs typeface="Verdana" pitchFamily="34" charset="0"/>
              </a:defRPr>
            </a:pPr>
            <a:r>
              <a:rPr lang="cs-CZ">
                <a:latin typeface="Verdana" pitchFamily="34" charset="0"/>
                <a:ea typeface="Verdana" pitchFamily="34" charset="0"/>
                <a:cs typeface="Verdana" pitchFamily="34" charset="0"/>
              </a:rPr>
              <a:t>Uhlíková stopa Velkého Meziříčí za rok 2010</a:t>
            </a:r>
          </a:p>
          <a:p>
            <a:pPr>
              <a:defRPr>
                <a:latin typeface="Verdana" pitchFamily="34" charset="0"/>
                <a:ea typeface="Verdana" pitchFamily="34" charset="0"/>
                <a:cs typeface="Verdana" pitchFamily="34" charset="0"/>
              </a:defRPr>
            </a:pPr>
            <a:r>
              <a:rPr lang="cs-CZ">
                <a:latin typeface="Verdana" pitchFamily="34" charset="0"/>
                <a:ea typeface="Verdana" pitchFamily="34" charset="0"/>
                <a:cs typeface="Verdana" pitchFamily="34" charset="0"/>
              </a:rPr>
              <a:t>7,33 tun CO</a:t>
            </a:r>
            <a:r>
              <a:rPr lang="cs-CZ" baseline="-25000">
                <a:latin typeface="Verdana" pitchFamily="34" charset="0"/>
                <a:ea typeface="Verdana" pitchFamily="34" charset="0"/>
                <a:cs typeface="Verdana" pitchFamily="34" charset="0"/>
              </a:rPr>
              <a:t>2</a:t>
            </a:r>
            <a:r>
              <a:rPr lang="cs-CZ">
                <a:latin typeface="Verdana" pitchFamily="34" charset="0"/>
                <a:ea typeface="Verdana" pitchFamily="34" charset="0"/>
                <a:cs typeface="Verdana" pitchFamily="34" charset="0"/>
              </a:rPr>
              <a:t>e na obyvatele</a:t>
            </a:r>
          </a:p>
        </c:rich>
      </c:tx>
      <c:layout>
        <c:manualLayout>
          <c:xMode val="edge"/>
          <c:yMode val="edge"/>
          <c:x val="0.23430155965246799"/>
          <c:y val="4.8096204527784299E-2"/>
        </c:manualLayout>
      </c:layout>
      <c:overlay val="0"/>
    </c:title>
    <c:autoTitleDeleted val="0"/>
    <c:plotArea>
      <c:layout/>
      <c:doughnutChart>
        <c:varyColors val="1"/>
        <c:ser>
          <c:idx val="0"/>
          <c:order val="0"/>
          <c:dPt>
            <c:idx val="0"/>
            <c:bubble3D val="0"/>
            <c:spPr>
              <a:solidFill>
                <a:schemeClr val="bg2">
                  <a:lumMod val="75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1-24DC-C243-8CBA-7CFD8FAE22AB}"/>
              </c:ext>
            </c:extLst>
          </c:dPt>
          <c:dPt>
            <c:idx val="1"/>
            <c:bubble3D val="0"/>
            <c:spPr>
              <a:solidFill>
                <a:schemeClr val="accent6">
                  <a:lumMod val="75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3-24DC-C243-8CBA-7CFD8FAE22AB}"/>
              </c:ext>
            </c:extLst>
          </c:dPt>
          <c:dPt>
            <c:idx val="2"/>
            <c:bubble3D val="0"/>
            <c:spPr>
              <a:solidFill>
                <a:schemeClr val="tx2">
                  <a:lumMod val="40000"/>
                  <a:lumOff val="60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5-24DC-C243-8CBA-7CFD8FAE22AB}"/>
              </c:ext>
            </c:extLst>
          </c:dPt>
          <c:dPt>
            <c:idx val="3"/>
            <c:bubble3D val="0"/>
            <c:spPr>
              <a:solidFill>
                <a:srgbClr val="00B050"/>
              </a:solidFill>
            </c:spPr>
            <c:extLst>
              <c:ext xmlns:c16="http://schemas.microsoft.com/office/drawing/2014/chart" uri="{C3380CC4-5D6E-409C-BE32-E72D297353CC}">
                <c16:uniqueId val="{00000007-24DC-C243-8CBA-7CFD8FAE22AB}"/>
              </c:ext>
            </c:extLst>
          </c:dPt>
          <c:dLbls>
            <c:dLbl>
              <c:idx val="2"/>
              <c:layout>
                <c:manualLayout>
                  <c:x val="-6.4931343809922701E-2"/>
                  <c:y val="-0.105688952438606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24DC-C243-8CBA-7CFD8FAE22AB}"/>
                </c:ext>
              </c:extLst>
            </c:dLbl>
            <c:dLbl>
              <c:idx val="3"/>
              <c:layout>
                <c:manualLayout>
                  <c:x val="6.2200923722999603E-2"/>
                  <c:y val="-8.565109998567589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24DC-C243-8CBA-7CFD8FAE22AB}"/>
                </c:ext>
              </c:extLst>
            </c:dLbl>
            <c:dLbl>
              <c:idx val="4"/>
              <c:layout>
                <c:manualLayout>
                  <c:x val="0.108888465554709"/>
                  <c:y val="-6.0956519076158797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24DC-C243-8CBA-7CFD8FAE22AB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výsledek_10!$A$3:$A$6</c:f>
              <c:strCache>
                <c:ptCount val="4"/>
                <c:pt idx="0">
                  <c:v>Energie</c:v>
                </c:pt>
                <c:pt idx="1">
                  <c:v>Doprava</c:v>
                </c:pt>
                <c:pt idx="2">
                  <c:v>Odpady</c:v>
                </c:pt>
                <c:pt idx="3">
                  <c:v>Land-use</c:v>
                </c:pt>
              </c:strCache>
            </c:strRef>
          </c:cat>
          <c:val>
            <c:numRef>
              <c:f>výsledek_10!$D$3:$D$6</c:f>
              <c:numCache>
                <c:formatCode>0.0" "%</c:formatCode>
                <c:ptCount val="4"/>
                <c:pt idx="0">
                  <c:v>0.69821257605377918</c:v>
                </c:pt>
                <c:pt idx="1">
                  <c:v>0.28929697518756037</c:v>
                </c:pt>
                <c:pt idx="2">
                  <c:v>1.2299403249379158E-2</c:v>
                </c:pt>
                <c:pt idx="3" formatCode="0.00&quot; &quot;%">
                  <c:v>1.9104550928135083E-4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24DC-C243-8CBA-7CFD8FAE22AB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  <c:holeSize val="50"/>
      </c:doughnutChart>
    </c:plotArea>
    <c:legend>
      <c:legendPos val="r"/>
      <c:overlay val="0"/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 sz="900"/>
      </a:pPr>
      <a:endParaRPr lang="cs-CZ"/>
    </a:p>
  </c:txPr>
  <c:printSettings>
    <c:headerFooter/>
    <c:pageMargins b="0.78740157499999996" l="0.70000000000000195" r="0.70000000000000195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>
                <a:latin typeface="Verdana" pitchFamily="34" charset="0"/>
                <a:ea typeface="Verdana" pitchFamily="34" charset="0"/>
                <a:cs typeface="Verdana" pitchFamily="34" charset="0"/>
              </a:defRPr>
            </a:pPr>
            <a:r>
              <a:rPr lang="cs-CZ" sz="1100">
                <a:latin typeface="Verdana" pitchFamily="34" charset="0"/>
                <a:ea typeface="Verdana" pitchFamily="34" charset="0"/>
                <a:cs typeface="Verdana" pitchFamily="34" charset="0"/>
              </a:rPr>
              <a:t>Uhlíková stopa </a:t>
            </a:r>
            <a:r>
              <a:rPr lang="cs-CZ" sz="1100" b="1" i="0" baseline="0">
                <a:effectLst/>
                <a:latin typeface="Verdana" pitchFamily="34" charset="0"/>
                <a:ea typeface="Verdana" pitchFamily="34" charset="0"/>
                <a:cs typeface="Verdana" pitchFamily="34" charset="0"/>
              </a:rPr>
              <a:t>Velkého Meziříčí </a:t>
            </a:r>
            <a:r>
              <a:rPr lang="cs-CZ" sz="1100" b="1" i="0" baseline="0">
                <a:effectLst/>
              </a:rPr>
              <a:t>za rok 2010</a:t>
            </a:r>
            <a:endParaRPr lang="cs-CZ" sz="1100">
              <a:effectLst/>
            </a:endParaRPr>
          </a:p>
          <a:p>
            <a:pPr>
              <a:defRPr>
                <a:latin typeface="Verdana" pitchFamily="34" charset="0"/>
                <a:ea typeface="Verdana" pitchFamily="34" charset="0"/>
                <a:cs typeface="Verdana" pitchFamily="34" charset="0"/>
              </a:defRPr>
            </a:pPr>
            <a:r>
              <a:rPr lang="cs-CZ" sz="1100" b="1" i="0" baseline="0">
                <a:effectLst/>
              </a:rPr>
              <a:t>7,33 tun CO</a:t>
            </a:r>
            <a:r>
              <a:rPr lang="cs-CZ" sz="1100" b="1" i="0" baseline="-25000">
                <a:effectLst/>
              </a:rPr>
              <a:t>2</a:t>
            </a:r>
            <a:r>
              <a:rPr lang="cs-CZ" sz="1100" b="1" i="0" baseline="0">
                <a:effectLst/>
              </a:rPr>
              <a:t>e na obyvatele</a:t>
            </a:r>
            <a:endParaRPr lang="cs-CZ" sz="1100">
              <a:effectLst/>
            </a:endParaRPr>
          </a:p>
        </c:rich>
      </c:tx>
      <c:layout>
        <c:manualLayout>
          <c:xMode val="edge"/>
          <c:yMode val="edge"/>
          <c:x val="0.25431989666297999"/>
          <c:y val="2.1729943005952601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7.8977171013182898E-2"/>
          <c:y val="0.18398219586842399"/>
          <c:w val="0.89236698942419901"/>
          <c:h val="0.73041011417630697"/>
        </c:manualLayout>
      </c:layout>
      <c:barChart>
        <c:barDir val="col"/>
        <c:grouping val="clustered"/>
        <c:varyColors val="0"/>
        <c:ser>
          <c:idx val="0"/>
          <c:order val="0"/>
          <c:invertIfNegative val="0"/>
          <c:dPt>
            <c:idx val="0"/>
            <c:invertIfNegative val="0"/>
            <c:bubble3D val="0"/>
            <c:spPr>
              <a:solidFill>
                <a:schemeClr val="bg2">
                  <a:lumMod val="75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1-F79F-E042-BBF3-8C0DF3196939}"/>
              </c:ext>
            </c:extLst>
          </c:dPt>
          <c:dPt>
            <c:idx val="1"/>
            <c:invertIfNegative val="0"/>
            <c:bubble3D val="0"/>
            <c:spPr>
              <a:solidFill>
                <a:schemeClr val="accent6">
                  <a:lumMod val="75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3-F79F-E042-BBF3-8C0DF3196939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5-F79F-E042-BBF3-8C0DF3196939}"/>
              </c:ext>
            </c:extLst>
          </c:dPt>
          <c:dLbls>
            <c:dLbl>
              <c:idx val="3"/>
              <c:layout>
                <c:manualLayout>
                  <c:x val="-1.8736767158194501E-3"/>
                  <c:y val="9.8691257448894898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F79F-E042-BBF3-8C0DF3196939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výsledek_10!$A$3:$A$6</c:f>
              <c:strCache>
                <c:ptCount val="4"/>
                <c:pt idx="0">
                  <c:v>Energie</c:v>
                </c:pt>
                <c:pt idx="1">
                  <c:v>Doprava</c:v>
                </c:pt>
                <c:pt idx="2">
                  <c:v>Odpady</c:v>
                </c:pt>
                <c:pt idx="3">
                  <c:v>Land-use</c:v>
                </c:pt>
              </c:strCache>
            </c:strRef>
          </c:cat>
          <c:val>
            <c:numRef>
              <c:f>výsledek_10!$C$3:$C$6</c:f>
              <c:numCache>
                <c:formatCode>0.000</c:formatCode>
                <c:ptCount val="4"/>
                <c:pt idx="0">
                  <c:v>5.121303376230129</c:v>
                </c:pt>
                <c:pt idx="1">
                  <c:v>2.121957734039869</c:v>
                </c:pt>
                <c:pt idx="2">
                  <c:v>9.0214610201764175E-2</c:v>
                </c:pt>
                <c:pt idx="3">
                  <c:v>1.4012953149970561E-3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F79F-E042-BBF3-8C0DF319693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-1561237936"/>
        <c:axId val="-1786909184"/>
      </c:barChart>
      <c:catAx>
        <c:axId val="-156123793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1786909184"/>
        <c:crosses val="autoZero"/>
        <c:auto val="1"/>
        <c:lblAlgn val="ctr"/>
        <c:lblOffset val="100"/>
        <c:noMultiLvlLbl val="0"/>
      </c:catAx>
      <c:valAx>
        <c:axId val="-1786909184"/>
        <c:scaling>
          <c:orientation val="minMax"/>
        </c:scaling>
        <c:delete val="1"/>
        <c:axPos val="l"/>
        <c:numFmt formatCode="0.000" sourceLinked="1"/>
        <c:majorTickMark val="out"/>
        <c:minorTickMark val="none"/>
        <c:tickLblPos val="nextTo"/>
        <c:crossAx val="-1561237936"/>
        <c:crosses val="autoZero"/>
        <c:crossBetween val="between"/>
      </c:valAx>
      <c:spPr>
        <a:noFill/>
      </c:spPr>
    </c:plotArea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900"/>
      </a:pPr>
      <a:endParaRPr lang="cs-CZ"/>
    </a:p>
  </c:txPr>
  <c:printSettings>
    <c:headerFooter/>
    <c:pageMargins b="0.78740157499999996" l="0.70000000000000195" r="0.70000000000000195" t="0.78740157499999996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>
                <a:latin typeface="Verdana" pitchFamily="34" charset="0"/>
                <a:ea typeface="Verdana" pitchFamily="34" charset="0"/>
                <a:cs typeface="Verdana" pitchFamily="34" charset="0"/>
              </a:defRPr>
            </a:pPr>
            <a:r>
              <a:rPr lang="cs-CZ">
                <a:latin typeface="Verdana" pitchFamily="34" charset="0"/>
                <a:ea typeface="Verdana" pitchFamily="34" charset="0"/>
                <a:cs typeface="Verdana" pitchFamily="34" charset="0"/>
              </a:rPr>
              <a:t>Uhlíková stopa Velkého Meziříčí za rok 2015</a:t>
            </a:r>
          </a:p>
          <a:p>
            <a:pPr>
              <a:defRPr>
                <a:latin typeface="Verdana" pitchFamily="34" charset="0"/>
                <a:ea typeface="Verdana" pitchFamily="34" charset="0"/>
                <a:cs typeface="Verdana" pitchFamily="34" charset="0"/>
              </a:defRPr>
            </a:pPr>
            <a:r>
              <a:rPr lang="cs-CZ">
                <a:latin typeface="Verdana" pitchFamily="34" charset="0"/>
                <a:ea typeface="Verdana" pitchFamily="34" charset="0"/>
                <a:cs typeface="Verdana" pitchFamily="34" charset="0"/>
              </a:rPr>
              <a:t>6,81 tun CO</a:t>
            </a:r>
            <a:r>
              <a:rPr lang="cs-CZ" baseline="-25000">
                <a:latin typeface="Verdana" pitchFamily="34" charset="0"/>
                <a:ea typeface="Verdana" pitchFamily="34" charset="0"/>
                <a:cs typeface="Verdana" pitchFamily="34" charset="0"/>
              </a:rPr>
              <a:t>2</a:t>
            </a:r>
            <a:r>
              <a:rPr lang="cs-CZ">
                <a:latin typeface="Verdana" pitchFamily="34" charset="0"/>
                <a:ea typeface="Verdana" pitchFamily="34" charset="0"/>
                <a:cs typeface="Verdana" pitchFamily="34" charset="0"/>
              </a:rPr>
              <a:t>e na obyvatele</a:t>
            </a:r>
          </a:p>
        </c:rich>
      </c:tx>
      <c:layout>
        <c:manualLayout>
          <c:xMode val="edge"/>
          <c:yMode val="edge"/>
          <c:x val="0.23430155965246799"/>
          <c:y val="4.8096204527784299E-2"/>
        </c:manualLayout>
      </c:layout>
      <c:overlay val="0"/>
    </c:title>
    <c:autoTitleDeleted val="0"/>
    <c:plotArea>
      <c:layout/>
      <c:doughnutChart>
        <c:varyColors val="1"/>
        <c:ser>
          <c:idx val="0"/>
          <c:order val="0"/>
          <c:dPt>
            <c:idx val="0"/>
            <c:bubble3D val="0"/>
            <c:spPr>
              <a:solidFill>
                <a:schemeClr val="bg2">
                  <a:lumMod val="75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1-91BC-4149-8ACC-B496C4ED00F0}"/>
              </c:ext>
            </c:extLst>
          </c:dPt>
          <c:dPt>
            <c:idx val="1"/>
            <c:bubble3D val="0"/>
            <c:spPr>
              <a:solidFill>
                <a:schemeClr val="accent6">
                  <a:lumMod val="75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3-91BC-4149-8ACC-B496C4ED00F0}"/>
              </c:ext>
            </c:extLst>
          </c:dPt>
          <c:dPt>
            <c:idx val="2"/>
            <c:bubble3D val="0"/>
            <c:spPr>
              <a:solidFill>
                <a:schemeClr val="tx2">
                  <a:lumMod val="40000"/>
                  <a:lumOff val="60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5-91BC-4149-8ACC-B496C4ED00F0}"/>
              </c:ext>
            </c:extLst>
          </c:dPt>
          <c:dPt>
            <c:idx val="3"/>
            <c:bubble3D val="0"/>
            <c:spPr>
              <a:solidFill>
                <a:srgbClr val="00B050"/>
              </a:solidFill>
            </c:spPr>
            <c:extLst>
              <c:ext xmlns:c16="http://schemas.microsoft.com/office/drawing/2014/chart" uri="{C3380CC4-5D6E-409C-BE32-E72D297353CC}">
                <c16:uniqueId val="{00000007-91BC-4149-8ACC-B496C4ED00F0}"/>
              </c:ext>
            </c:extLst>
          </c:dPt>
          <c:dLbls>
            <c:dLbl>
              <c:idx val="2"/>
              <c:layout>
                <c:manualLayout>
                  <c:x val="-6.4931343809922701E-2"/>
                  <c:y val="-0.105688952438606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91BC-4149-8ACC-B496C4ED00F0}"/>
                </c:ext>
              </c:extLst>
            </c:dLbl>
            <c:dLbl>
              <c:idx val="3"/>
              <c:layout>
                <c:manualLayout>
                  <c:x val="6.2200923722999603E-2"/>
                  <c:y val="-8.565109998567589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91BC-4149-8ACC-B496C4ED00F0}"/>
                </c:ext>
              </c:extLst>
            </c:dLbl>
            <c:dLbl>
              <c:idx val="4"/>
              <c:layout>
                <c:manualLayout>
                  <c:x val="0.108888465554709"/>
                  <c:y val="-6.0956519076158797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91BC-4149-8ACC-B496C4ED00F0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výsledek_15!$A$3:$A$6</c:f>
              <c:strCache>
                <c:ptCount val="4"/>
                <c:pt idx="0">
                  <c:v>Energie</c:v>
                </c:pt>
                <c:pt idx="1">
                  <c:v>Doprava</c:v>
                </c:pt>
                <c:pt idx="2">
                  <c:v>Odpady</c:v>
                </c:pt>
                <c:pt idx="3">
                  <c:v>Land-use</c:v>
                </c:pt>
              </c:strCache>
            </c:strRef>
          </c:cat>
          <c:val>
            <c:numRef>
              <c:f>výsledek_15!$D$3:$D$6</c:f>
              <c:numCache>
                <c:formatCode>0.0" "%</c:formatCode>
                <c:ptCount val="4"/>
                <c:pt idx="0">
                  <c:v>0.67726135929228892</c:v>
                </c:pt>
                <c:pt idx="1">
                  <c:v>0.31046982086426439</c:v>
                </c:pt>
                <c:pt idx="2">
                  <c:v>1.2118137037861373E-2</c:v>
                </c:pt>
                <c:pt idx="3" formatCode="0.00&quot; &quot;%">
                  <c:v>1.5068280558541686E-4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91BC-4149-8ACC-B496C4ED00F0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  <c:holeSize val="50"/>
      </c:doughnutChart>
    </c:plotArea>
    <c:legend>
      <c:legendPos val="r"/>
      <c:overlay val="0"/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 sz="900"/>
      </a:pPr>
      <a:endParaRPr lang="cs-CZ"/>
    </a:p>
  </c:txPr>
  <c:printSettings>
    <c:headerFooter/>
    <c:pageMargins b="0.78740157499999996" l="0.70000000000000195" r="0.70000000000000195" t="0.78740157499999996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>
                <a:latin typeface="Verdana" pitchFamily="34" charset="0"/>
                <a:ea typeface="Verdana" pitchFamily="34" charset="0"/>
                <a:cs typeface="Verdana" pitchFamily="34" charset="0"/>
              </a:defRPr>
            </a:pPr>
            <a:r>
              <a:rPr lang="cs-CZ" sz="1100">
                <a:latin typeface="Verdana" pitchFamily="34" charset="0"/>
                <a:ea typeface="Verdana" pitchFamily="34" charset="0"/>
                <a:cs typeface="Verdana" pitchFamily="34" charset="0"/>
              </a:rPr>
              <a:t>Uhlíková stopa </a:t>
            </a:r>
            <a:r>
              <a:rPr lang="cs-CZ" sz="1100" b="1" i="0" baseline="0">
                <a:effectLst/>
                <a:latin typeface="Verdana" pitchFamily="34" charset="0"/>
                <a:ea typeface="Verdana" pitchFamily="34" charset="0"/>
                <a:cs typeface="Verdana" pitchFamily="34" charset="0"/>
              </a:rPr>
              <a:t>Velkého Meziříčí </a:t>
            </a:r>
            <a:r>
              <a:rPr lang="cs-CZ" sz="1100" b="1" i="0" baseline="0">
                <a:effectLst/>
              </a:rPr>
              <a:t>za rok 2015</a:t>
            </a:r>
            <a:endParaRPr lang="cs-CZ" sz="1100">
              <a:effectLst/>
            </a:endParaRPr>
          </a:p>
          <a:p>
            <a:pPr>
              <a:defRPr>
                <a:latin typeface="Verdana" pitchFamily="34" charset="0"/>
                <a:ea typeface="Verdana" pitchFamily="34" charset="0"/>
                <a:cs typeface="Verdana" pitchFamily="34" charset="0"/>
              </a:defRPr>
            </a:pPr>
            <a:r>
              <a:rPr lang="cs-CZ" sz="1100" b="1" i="0" baseline="0">
                <a:effectLst/>
              </a:rPr>
              <a:t>6,81  tun CO</a:t>
            </a:r>
            <a:r>
              <a:rPr lang="cs-CZ" sz="1100" b="1" i="0" baseline="-25000">
                <a:effectLst/>
              </a:rPr>
              <a:t>2</a:t>
            </a:r>
            <a:r>
              <a:rPr lang="cs-CZ" sz="1100" b="1" i="0" baseline="0">
                <a:effectLst/>
              </a:rPr>
              <a:t>e na obyvatele</a:t>
            </a:r>
            <a:endParaRPr lang="cs-CZ" sz="1100">
              <a:effectLst/>
            </a:endParaRPr>
          </a:p>
        </c:rich>
      </c:tx>
      <c:layout>
        <c:manualLayout>
          <c:xMode val="edge"/>
          <c:yMode val="edge"/>
          <c:x val="0.25431989666297999"/>
          <c:y val="2.1729943005952601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7.8977171013182898E-2"/>
          <c:y val="0.18398219586842399"/>
          <c:w val="0.89236698942419901"/>
          <c:h val="0.73041011417630697"/>
        </c:manualLayout>
      </c:layout>
      <c:barChart>
        <c:barDir val="col"/>
        <c:grouping val="clustered"/>
        <c:varyColors val="0"/>
        <c:ser>
          <c:idx val="0"/>
          <c:order val="0"/>
          <c:invertIfNegative val="0"/>
          <c:dPt>
            <c:idx val="0"/>
            <c:invertIfNegative val="0"/>
            <c:bubble3D val="0"/>
            <c:spPr>
              <a:solidFill>
                <a:schemeClr val="bg2">
                  <a:lumMod val="75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1-C875-D444-984E-52E3EE6D2ABA}"/>
              </c:ext>
            </c:extLst>
          </c:dPt>
          <c:dPt>
            <c:idx val="1"/>
            <c:invertIfNegative val="0"/>
            <c:bubble3D val="0"/>
            <c:spPr>
              <a:solidFill>
                <a:schemeClr val="accent6">
                  <a:lumMod val="75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3-C875-D444-984E-52E3EE6D2ABA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5-C875-D444-984E-52E3EE6D2ABA}"/>
              </c:ext>
            </c:extLst>
          </c:dPt>
          <c:dLbls>
            <c:dLbl>
              <c:idx val="3"/>
              <c:layout>
                <c:manualLayout>
                  <c:x val="-1.8736767158194501E-3"/>
                  <c:y val="9.8691257448894898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C875-D444-984E-52E3EE6D2ABA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výsledek_15!$A$3:$A$6</c:f>
              <c:strCache>
                <c:ptCount val="4"/>
                <c:pt idx="0">
                  <c:v>Energie</c:v>
                </c:pt>
                <c:pt idx="1">
                  <c:v>Doprava</c:v>
                </c:pt>
                <c:pt idx="2">
                  <c:v>Odpady</c:v>
                </c:pt>
                <c:pt idx="3">
                  <c:v>Land-use</c:v>
                </c:pt>
              </c:strCache>
            </c:strRef>
          </c:cat>
          <c:val>
            <c:numRef>
              <c:f>výsledek_15!$C$3:$C$6</c:f>
              <c:numCache>
                <c:formatCode>0.000</c:formatCode>
                <c:ptCount val="4"/>
                <c:pt idx="0">
                  <c:v>4.6148344452113887</c:v>
                </c:pt>
                <c:pt idx="1">
                  <c:v>2.1155301478002539</c:v>
                </c:pt>
                <c:pt idx="2">
                  <c:v>8.257254817040216E-2</c:v>
                </c:pt>
                <c:pt idx="3">
                  <c:v>1.0267471958584986E-3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C875-D444-984E-52E3EE6D2AB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-1561237936"/>
        <c:axId val="-1786909184"/>
      </c:barChart>
      <c:catAx>
        <c:axId val="-156123793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1786909184"/>
        <c:crosses val="autoZero"/>
        <c:auto val="1"/>
        <c:lblAlgn val="ctr"/>
        <c:lblOffset val="100"/>
        <c:noMultiLvlLbl val="0"/>
      </c:catAx>
      <c:valAx>
        <c:axId val="-1786909184"/>
        <c:scaling>
          <c:orientation val="minMax"/>
        </c:scaling>
        <c:delete val="1"/>
        <c:axPos val="l"/>
        <c:numFmt formatCode="0.000" sourceLinked="1"/>
        <c:majorTickMark val="out"/>
        <c:minorTickMark val="none"/>
        <c:tickLblPos val="nextTo"/>
        <c:crossAx val="-1561237936"/>
        <c:crosses val="autoZero"/>
        <c:crossBetween val="between"/>
      </c:valAx>
      <c:spPr>
        <a:noFill/>
      </c:spPr>
    </c:plotArea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900"/>
      </a:pPr>
      <a:endParaRPr lang="cs-CZ"/>
    </a:p>
  </c:txPr>
  <c:printSettings>
    <c:headerFooter/>
    <c:pageMargins b="0.78740157499999996" l="0.70000000000000195" r="0.70000000000000195" t="0.78740157499999996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>
                <a:latin typeface="Verdana" pitchFamily="34" charset="0"/>
                <a:ea typeface="Verdana" pitchFamily="34" charset="0"/>
                <a:cs typeface="Verdana" pitchFamily="34" charset="0"/>
              </a:defRPr>
            </a:pPr>
            <a:r>
              <a:rPr lang="cs-CZ">
                <a:latin typeface="Verdana" pitchFamily="34" charset="0"/>
                <a:ea typeface="Verdana" pitchFamily="34" charset="0"/>
                <a:cs typeface="Verdana" pitchFamily="34" charset="0"/>
              </a:rPr>
              <a:t>Uhlíková stopa Velkého Meziříčí za rok 2019</a:t>
            </a:r>
          </a:p>
          <a:p>
            <a:pPr>
              <a:defRPr>
                <a:latin typeface="Verdana" pitchFamily="34" charset="0"/>
                <a:ea typeface="Verdana" pitchFamily="34" charset="0"/>
                <a:cs typeface="Verdana" pitchFamily="34" charset="0"/>
              </a:defRPr>
            </a:pPr>
            <a:r>
              <a:rPr lang="cs-CZ">
                <a:latin typeface="Verdana" pitchFamily="34" charset="0"/>
                <a:ea typeface="Verdana" pitchFamily="34" charset="0"/>
                <a:cs typeface="Verdana" pitchFamily="34" charset="0"/>
              </a:rPr>
              <a:t>7,27 tun CO</a:t>
            </a:r>
            <a:r>
              <a:rPr lang="cs-CZ" baseline="-25000">
                <a:latin typeface="Verdana" pitchFamily="34" charset="0"/>
                <a:ea typeface="Verdana" pitchFamily="34" charset="0"/>
                <a:cs typeface="Verdana" pitchFamily="34" charset="0"/>
              </a:rPr>
              <a:t>2</a:t>
            </a:r>
            <a:r>
              <a:rPr lang="cs-CZ">
                <a:latin typeface="Verdana" pitchFamily="34" charset="0"/>
                <a:ea typeface="Verdana" pitchFamily="34" charset="0"/>
                <a:cs typeface="Verdana" pitchFamily="34" charset="0"/>
              </a:rPr>
              <a:t>e na obyvatele</a:t>
            </a:r>
          </a:p>
        </c:rich>
      </c:tx>
      <c:layout>
        <c:manualLayout>
          <c:xMode val="edge"/>
          <c:yMode val="edge"/>
          <c:x val="0.22767643198509849"/>
          <c:y val="4.8096151110173208E-2"/>
        </c:manualLayout>
      </c:layout>
      <c:overlay val="0"/>
    </c:title>
    <c:autoTitleDeleted val="0"/>
    <c:plotArea>
      <c:layout/>
      <c:doughnutChart>
        <c:varyColors val="1"/>
        <c:ser>
          <c:idx val="0"/>
          <c:order val="0"/>
          <c:dPt>
            <c:idx val="0"/>
            <c:bubble3D val="0"/>
            <c:spPr>
              <a:solidFill>
                <a:schemeClr val="bg2">
                  <a:lumMod val="75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1-3C2D-184A-A7E1-E2CEB7FA3C4A}"/>
              </c:ext>
            </c:extLst>
          </c:dPt>
          <c:dPt>
            <c:idx val="1"/>
            <c:bubble3D val="0"/>
            <c:spPr>
              <a:solidFill>
                <a:schemeClr val="accent6">
                  <a:lumMod val="75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3-3C2D-184A-A7E1-E2CEB7FA3C4A}"/>
              </c:ext>
            </c:extLst>
          </c:dPt>
          <c:dPt>
            <c:idx val="2"/>
            <c:bubble3D val="0"/>
            <c:spPr>
              <a:solidFill>
                <a:schemeClr val="tx2">
                  <a:lumMod val="40000"/>
                  <a:lumOff val="60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5-3C2D-184A-A7E1-E2CEB7FA3C4A}"/>
              </c:ext>
            </c:extLst>
          </c:dPt>
          <c:dPt>
            <c:idx val="3"/>
            <c:bubble3D val="0"/>
            <c:spPr>
              <a:solidFill>
                <a:srgbClr val="00B050"/>
              </a:solidFill>
            </c:spPr>
            <c:extLst>
              <c:ext xmlns:c16="http://schemas.microsoft.com/office/drawing/2014/chart" uri="{C3380CC4-5D6E-409C-BE32-E72D297353CC}">
                <c16:uniqueId val="{00000007-3C2D-184A-A7E1-E2CEB7FA3C4A}"/>
              </c:ext>
            </c:extLst>
          </c:dPt>
          <c:dLbls>
            <c:dLbl>
              <c:idx val="2"/>
              <c:layout>
                <c:manualLayout>
                  <c:x val="-6.4931343809922701E-2"/>
                  <c:y val="-0.105688952438606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3C2D-184A-A7E1-E2CEB7FA3C4A}"/>
                </c:ext>
              </c:extLst>
            </c:dLbl>
            <c:dLbl>
              <c:idx val="3"/>
              <c:layout>
                <c:manualLayout>
                  <c:x val="6.2200923722999603E-2"/>
                  <c:y val="-8.565109998567589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3C2D-184A-A7E1-E2CEB7FA3C4A}"/>
                </c:ext>
              </c:extLst>
            </c:dLbl>
            <c:dLbl>
              <c:idx val="4"/>
              <c:layout>
                <c:manualLayout>
                  <c:x val="0.108888465554709"/>
                  <c:y val="-6.0956519076158797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3C2D-184A-A7E1-E2CEB7FA3C4A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výsledek_19!$A$3:$A$6</c:f>
              <c:strCache>
                <c:ptCount val="4"/>
                <c:pt idx="0">
                  <c:v>Energie</c:v>
                </c:pt>
                <c:pt idx="1">
                  <c:v>Doprava</c:v>
                </c:pt>
                <c:pt idx="2">
                  <c:v>Odpady</c:v>
                </c:pt>
                <c:pt idx="3">
                  <c:v>Land-use</c:v>
                </c:pt>
              </c:strCache>
            </c:strRef>
          </c:cat>
          <c:val>
            <c:numRef>
              <c:f>výsledek_19!$D$3:$D$6</c:f>
              <c:numCache>
                <c:formatCode>0.0" "%</c:formatCode>
                <c:ptCount val="4"/>
                <c:pt idx="0">
                  <c:v>0.69633813681845413</c:v>
                </c:pt>
                <c:pt idx="1">
                  <c:v>0.29349360873943936</c:v>
                </c:pt>
                <c:pt idx="2">
                  <c:v>1.0082491357180874E-2</c:v>
                </c:pt>
                <c:pt idx="3" formatCode="0.00&quot; &quot;%">
                  <c:v>8.576308492567985E-5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3C2D-184A-A7E1-E2CEB7FA3C4A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  <c:holeSize val="50"/>
      </c:doughnutChart>
    </c:plotArea>
    <c:legend>
      <c:legendPos val="r"/>
      <c:overlay val="0"/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 sz="900"/>
      </a:pPr>
      <a:endParaRPr lang="cs-CZ"/>
    </a:p>
  </c:txPr>
  <c:printSettings>
    <c:headerFooter/>
    <c:pageMargins b="0.78740157499999996" l="0.70000000000000195" r="0.70000000000000195" t="0.78740157499999996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>
                <a:latin typeface="Verdana" pitchFamily="34" charset="0"/>
                <a:ea typeface="Verdana" pitchFamily="34" charset="0"/>
                <a:cs typeface="Verdana" pitchFamily="34" charset="0"/>
              </a:defRPr>
            </a:pPr>
            <a:r>
              <a:rPr lang="cs-CZ" sz="1100">
                <a:latin typeface="Verdana" pitchFamily="34" charset="0"/>
                <a:ea typeface="Verdana" pitchFamily="34" charset="0"/>
                <a:cs typeface="Verdana" pitchFamily="34" charset="0"/>
              </a:rPr>
              <a:t>Uhlíková stopa </a:t>
            </a:r>
            <a:r>
              <a:rPr lang="cs-CZ" sz="1100" b="1" i="0" baseline="0">
                <a:effectLst/>
                <a:latin typeface="Verdana" pitchFamily="34" charset="0"/>
                <a:ea typeface="Verdana" pitchFamily="34" charset="0"/>
                <a:cs typeface="Verdana" pitchFamily="34" charset="0"/>
              </a:rPr>
              <a:t>Velkého Meziříčí </a:t>
            </a:r>
            <a:r>
              <a:rPr lang="cs-CZ" sz="1100" b="1" i="0" baseline="0">
                <a:effectLst/>
              </a:rPr>
              <a:t>za rok 2019</a:t>
            </a:r>
            <a:endParaRPr lang="cs-CZ" sz="1100">
              <a:effectLst/>
            </a:endParaRPr>
          </a:p>
          <a:p>
            <a:pPr>
              <a:defRPr>
                <a:latin typeface="Verdana" pitchFamily="34" charset="0"/>
                <a:ea typeface="Verdana" pitchFamily="34" charset="0"/>
                <a:cs typeface="Verdana" pitchFamily="34" charset="0"/>
              </a:defRPr>
            </a:pPr>
            <a:r>
              <a:rPr lang="cs-CZ" sz="1100" b="1" i="0" baseline="0">
                <a:effectLst/>
              </a:rPr>
              <a:t>7,27 tun CO</a:t>
            </a:r>
            <a:r>
              <a:rPr lang="cs-CZ" sz="1100" b="1" i="0" baseline="-25000">
                <a:effectLst/>
              </a:rPr>
              <a:t>2</a:t>
            </a:r>
            <a:r>
              <a:rPr lang="cs-CZ" sz="1100" b="1" i="0" baseline="0">
                <a:effectLst/>
              </a:rPr>
              <a:t>e na obyvatele</a:t>
            </a:r>
            <a:endParaRPr lang="cs-CZ" sz="1100">
              <a:effectLst/>
            </a:endParaRPr>
          </a:p>
        </c:rich>
      </c:tx>
      <c:layout>
        <c:manualLayout>
          <c:xMode val="edge"/>
          <c:yMode val="edge"/>
          <c:x val="0.25431989666297999"/>
          <c:y val="2.1729943005952601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7.8977171013182898E-2"/>
          <c:y val="0.18398219586842399"/>
          <c:w val="0.89236698942419901"/>
          <c:h val="0.73041011417630697"/>
        </c:manualLayout>
      </c:layout>
      <c:barChart>
        <c:barDir val="col"/>
        <c:grouping val="clustered"/>
        <c:varyColors val="0"/>
        <c:ser>
          <c:idx val="0"/>
          <c:order val="0"/>
          <c:invertIfNegative val="0"/>
          <c:dPt>
            <c:idx val="0"/>
            <c:invertIfNegative val="0"/>
            <c:bubble3D val="0"/>
            <c:spPr>
              <a:solidFill>
                <a:schemeClr val="bg2">
                  <a:lumMod val="75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1-DDF2-744C-B707-10A59581B323}"/>
              </c:ext>
            </c:extLst>
          </c:dPt>
          <c:dPt>
            <c:idx val="1"/>
            <c:invertIfNegative val="0"/>
            <c:bubble3D val="0"/>
            <c:spPr>
              <a:solidFill>
                <a:schemeClr val="accent6">
                  <a:lumMod val="75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3-DDF2-744C-B707-10A59581B323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5-DDF2-744C-B707-10A59581B323}"/>
              </c:ext>
            </c:extLst>
          </c:dPt>
          <c:dLbls>
            <c:dLbl>
              <c:idx val="3"/>
              <c:layout>
                <c:manualLayout>
                  <c:x val="-1.8736767158194501E-3"/>
                  <c:y val="9.8691257448894898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DDF2-744C-B707-10A59581B323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výsledek_19!$A$3:$A$6</c:f>
              <c:strCache>
                <c:ptCount val="4"/>
                <c:pt idx="0">
                  <c:v>Energie</c:v>
                </c:pt>
                <c:pt idx="1">
                  <c:v>Doprava</c:v>
                </c:pt>
                <c:pt idx="2">
                  <c:v>Odpady</c:v>
                </c:pt>
                <c:pt idx="3">
                  <c:v>Land-use</c:v>
                </c:pt>
              </c:strCache>
            </c:strRef>
          </c:cat>
          <c:val>
            <c:numRef>
              <c:f>výsledek_19!$C$3:$C$6</c:f>
              <c:numCache>
                <c:formatCode>0.000</c:formatCode>
                <c:ptCount val="4"/>
                <c:pt idx="0">
                  <c:v>5.064380358172448</c:v>
                </c:pt>
                <c:pt idx="1">
                  <c:v>2.134542385026204</c:v>
                </c:pt>
                <c:pt idx="2">
                  <c:v>7.3328701231342747E-2</c:v>
                </c:pt>
                <c:pt idx="3">
                  <c:v>6.2374421245741242E-4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DDF2-744C-B707-10A59581B3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-1561237936"/>
        <c:axId val="-1786909184"/>
      </c:barChart>
      <c:catAx>
        <c:axId val="-156123793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1786909184"/>
        <c:crosses val="autoZero"/>
        <c:auto val="1"/>
        <c:lblAlgn val="ctr"/>
        <c:lblOffset val="100"/>
        <c:noMultiLvlLbl val="0"/>
      </c:catAx>
      <c:valAx>
        <c:axId val="-1786909184"/>
        <c:scaling>
          <c:orientation val="minMax"/>
        </c:scaling>
        <c:delete val="1"/>
        <c:axPos val="l"/>
        <c:numFmt formatCode="0.000" sourceLinked="1"/>
        <c:majorTickMark val="out"/>
        <c:minorTickMark val="none"/>
        <c:tickLblPos val="nextTo"/>
        <c:crossAx val="-1561237936"/>
        <c:crosses val="autoZero"/>
        <c:crossBetween val="between"/>
      </c:valAx>
      <c:spPr>
        <a:noFill/>
      </c:spPr>
    </c:plotArea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900"/>
      </a:pPr>
      <a:endParaRPr lang="cs-CZ"/>
    </a:p>
  </c:txPr>
  <c:printSettings>
    <c:headerFooter/>
    <c:pageMargins b="0.78740157499999996" l="0.70000000000000195" r="0.70000000000000195" t="0.78740157499999996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cs-CZ" sz="1600" b="1"/>
              <a:t>Uhlíková stopa Velké Meziříčí 2011 - 2019</a:t>
            </a:r>
            <a:r>
              <a:rPr lang="cs-CZ" sz="1600"/>
              <a:t> </a:t>
            </a:r>
          </a:p>
          <a:p>
            <a:pPr>
              <a:defRPr sz="1600"/>
            </a:pPr>
            <a:r>
              <a:rPr lang="cs-CZ" sz="1600"/>
              <a:t>(tuny CO</a:t>
            </a:r>
            <a:r>
              <a:rPr lang="cs-CZ" sz="1100"/>
              <a:t>2</a:t>
            </a:r>
            <a:r>
              <a:rPr lang="cs-CZ" sz="1600"/>
              <a:t>/obyv.)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srovnání!$C$7</c:f>
              <c:strCache>
                <c:ptCount val="1"/>
                <c:pt idx="0">
                  <c:v>tuny CO2/obyv. 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5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srovnání!$B$8:$B$10</c:f>
              <c:numCache>
                <c:formatCode>General</c:formatCode>
                <c:ptCount val="3"/>
                <c:pt idx="0">
                  <c:v>2011</c:v>
                </c:pt>
                <c:pt idx="1">
                  <c:v>2015</c:v>
                </c:pt>
                <c:pt idx="2">
                  <c:v>2019</c:v>
                </c:pt>
              </c:numCache>
            </c:numRef>
          </c:cat>
          <c:val>
            <c:numRef>
              <c:f>srovnání!$C$8:$C$10</c:f>
              <c:numCache>
                <c:formatCode>0.00</c:formatCode>
                <c:ptCount val="3"/>
                <c:pt idx="0">
                  <c:v>7.335</c:v>
                </c:pt>
                <c:pt idx="1">
                  <c:v>6.8140000000000001</c:v>
                </c:pt>
                <c:pt idx="2" formatCode="General">
                  <c:v>7.27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27B-4C49-8F24-E83785897AE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88213359"/>
        <c:axId val="2140984144"/>
      </c:barChart>
      <c:catAx>
        <c:axId val="8821335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2140984144"/>
        <c:crosses val="autoZero"/>
        <c:auto val="1"/>
        <c:lblAlgn val="ctr"/>
        <c:lblOffset val="100"/>
        <c:noMultiLvlLbl val="0"/>
      </c:catAx>
      <c:valAx>
        <c:axId val="2140984144"/>
        <c:scaling>
          <c:orientation val="minMax"/>
          <c:min val="0"/>
        </c:scaling>
        <c:delete val="0"/>
        <c:axPos val="l"/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88213359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99999996" l="0.7" r="0.7" t="0.78740157499999996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cs-CZ" sz="1200">
                <a:solidFill>
                  <a:sysClr val="windowText" lastClr="000000"/>
                </a:solidFill>
              </a:rPr>
              <a:t>Srovnání uhlíkové stopy měst v ČR a SR</a:t>
            </a:r>
            <a:r>
              <a:rPr lang="cs-CZ" sz="1200" baseline="0">
                <a:solidFill>
                  <a:sysClr val="windowText" lastClr="000000"/>
                </a:solidFill>
              </a:rPr>
              <a:t> </a:t>
            </a:r>
          </a:p>
          <a:p>
            <a:pPr>
              <a:defRPr sz="1200">
                <a:solidFill>
                  <a:sysClr val="windowText" lastClr="000000"/>
                </a:solidFill>
              </a:defRPr>
            </a:pPr>
            <a:r>
              <a:rPr lang="cs-CZ" sz="1200" baseline="0">
                <a:solidFill>
                  <a:sysClr val="windowText" lastClr="000000"/>
                </a:solidFill>
              </a:rPr>
              <a:t>(t CO</a:t>
            </a:r>
            <a:r>
              <a:rPr lang="cs-CZ" sz="1200" baseline="-25000">
                <a:solidFill>
                  <a:sysClr val="windowText" lastClr="000000"/>
                </a:solidFill>
              </a:rPr>
              <a:t>2</a:t>
            </a:r>
            <a:r>
              <a:rPr lang="cs-CZ" sz="1200" baseline="0">
                <a:solidFill>
                  <a:sysClr val="windowText" lastClr="000000"/>
                </a:solidFill>
              </a:rPr>
              <a:t>e/obyv.)</a:t>
            </a:r>
            <a:endParaRPr lang="cs-CZ" sz="1200">
              <a:solidFill>
                <a:sysClr val="windowText" lastClr="000000"/>
              </a:solidFill>
            </a:endParaRPr>
          </a:p>
        </c:rich>
      </c:tx>
      <c:layout>
        <c:manualLayout>
          <c:xMode val="edge"/>
          <c:yMode val="edge"/>
          <c:x val="0.29731320722736737"/>
          <c:y val="2.815759384017002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cs-CZ"/>
        </a:p>
      </c:txPr>
    </c:title>
    <c:autoTitleDeleted val="0"/>
    <c:plotArea>
      <c:layout>
        <c:manualLayout>
          <c:layoutTarget val="inner"/>
          <c:xMode val="edge"/>
          <c:yMode val="edge"/>
          <c:x val="9.5236177339464601E-2"/>
          <c:y val="0.14032300465914743"/>
          <c:w val="0.87895400975858495"/>
          <c:h val="0.61601403762158602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benchmarking!$C$3</c:f>
              <c:strCache>
                <c:ptCount val="1"/>
                <c:pt idx="0">
                  <c:v>US</c:v>
                </c:pt>
              </c:strCache>
            </c:strRef>
          </c:tx>
          <c:spPr>
            <a:solidFill>
              <a:schemeClr val="bg2">
                <a:lumMod val="75000"/>
              </a:schemeClr>
            </a:solidFill>
            <a:ln>
              <a:noFill/>
            </a:ln>
            <a:effectLst/>
          </c:spPr>
          <c:invertIfNegative val="0"/>
          <c:cat>
            <c:multiLvlStrRef>
              <c:f>benchmarking!$A$4:$B$11</c:f>
              <c:multiLvlStrCache>
                <c:ptCount val="8"/>
                <c:lvl>
                  <c:pt idx="0">
                    <c:v>2019</c:v>
                  </c:pt>
                  <c:pt idx="1">
                    <c:v>2018</c:v>
                  </c:pt>
                  <c:pt idx="2">
                    <c:v>2018</c:v>
                  </c:pt>
                  <c:pt idx="3">
                    <c:v>2016</c:v>
                  </c:pt>
                  <c:pt idx="4">
                    <c:v>2016</c:v>
                  </c:pt>
                  <c:pt idx="5">
                    <c:v>2016</c:v>
                  </c:pt>
                  <c:pt idx="6">
                    <c:v>2014</c:v>
                  </c:pt>
                  <c:pt idx="7">
                    <c:v>2012</c:v>
                  </c:pt>
                </c:lvl>
                <c:lvl>
                  <c:pt idx="0">
                    <c:v>Velké Meziříčí</c:v>
                  </c:pt>
                  <c:pt idx="1">
                    <c:v>Bratislava Karlova Ves</c:v>
                  </c:pt>
                  <c:pt idx="2">
                    <c:v>Praha 14</c:v>
                  </c:pt>
                  <c:pt idx="3">
                    <c:v>Praha 8</c:v>
                  </c:pt>
                  <c:pt idx="4">
                    <c:v>Opava</c:v>
                  </c:pt>
                  <c:pt idx="5">
                    <c:v>Krnov</c:v>
                  </c:pt>
                  <c:pt idx="6">
                    <c:v>Chrudim</c:v>
                  </c:pt>
                  <c:pt idx="7">
                    <c:v>Vrchlabí</c:v>
                  </c:pt>
                </c:lvl>
              </c:multiLvlStrCache>
            </c:multiLvlStrRef>
          </c:cat>
          <c:val>
            <c:numRef>
              <c:f>benchmarking!$C$4:$C$11</c:f>
              <c:numCache>
                <c:formatCode>General</c:formatCode>
                <c:ptCount val="8"/>
                <c:pt idx="0" formatCode="0.000">
                  <c:v>7.2729999999999997</c:v>
                </c:pt>
                <c:pt idx="1">
                  <c:v>4.1779999999999999</c:v>
                </c:pt>
                <c:pt idx="2">
                  <c:v>5.9269999999999996</c:v>
                </c:pt>
                <c:pt idx="3">
                  <c:v>5.5990000000000002</c:v>
                </c:pt>
                <c:pt idx="4" formatCode="0.000">
                  <c:v>7.1609999999999996</c:v>
                </c:pt>
                <c:pt idx="5" formatCode="0.000">
                  <c:v>5.3649662231717432</c:v>
                </c:pt>
                <c:pt idx="6" formatCode="0.000">
                  <c:v>6.4865525383306215</c:v>
                </c:pt>
                <c:pt idx="7" formatCode="0.000">
                  <c:v>7.7876007133573344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817-8B41-8EF4-DD5C8C5F2F38}"/>
            </c:ext>
          </c:extLst>
        </c:ser>
        <c:ser>
          <c:idx val="1"/>
          <c:order val="1"/>
          <c:tx>
            <c:strRef>
              <c:f>benchmarking!$D$3</c:f>
              <c:strCache>
                <c:ptCount val="1"/>
                <c:pt idx="0">
                  <c:v>Energie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multiLvlStrRef>
              <c:f>benchmarking!$A$4:$B$11</c:f>
              <c:multiLvlStrCache>
                <c:ptCount val="8"/>
                <c:lvl>
                  <c:pt idx="0">
                    <c:v>2019</c:v>
                  </c:pt>
                  <c:pt idx="1">
                    <c:v>2018</c:v>
                  </c:pt>
                  <c:pt idx="2">
                    <c:v>2018</c:v>
                  </c:pt>
                  <c:pt idx="3">
                    <c:v>2016</c:v>
                  </c:pt>
                  <c:pt idx="4">
                    <c:v>2016</c:v>
                  </c:pt>
                  <c:pt idx="5">
                    <c:v>2016</c:v>
                  </c:pt>
                  <c:pt idx="6">
                    <c:v>2014</c:v>
                  </c:pt>
                  <c:pt idx="7">
                    <c:v>2012</c:v>
                  </c:pt>
                </c:lvl>
                <c:lvl>
                  <c:pt idx="0">
                    <c:v>Velké Meziříčí</c:v>
                  </c:pt>
                  <c:pt idx="1">
                    <c:v>Bratislava Karlova Ves</c:v>
                  </c:pt>
                  <c:pt idx="2">
                    <c:v>Praha 14</c:v>
                  </c:pt>
                  <c:pt idx="3">
                    <c:v>Praha 8</c:v>
                  </c:pt>
                  <c:pt idx="4">
                    <c:v>Opava</c:v>
                  </c:pt>
                  <c:pt idx="5">
                    <c:v>Krnov</c:v>
                  </c:pt>
                  <c:pt idx="6">
                    <c:v>Chrudim</c:v>
                  </c:pt>
                  <c:pt idx="7">
                    <c:v>Vrchlabí</c:v>
                  </c:pt>
                </c:lvl>
              </c:multiLvlStrCache>
            </c:multiLvlStrRef>
          </c:cat>
          <c:val>
            <c:numRef>
              <c:f>benchmarking!$D$4:$D$11</c:f>
              <c:numCache>
                <c:formatCode>General</c:formatCode>
                <c:ptCount val="8"/>
                <c:pt idx="0" formatCode="0.000">
                  <c:v>5.064380358172448</c:v>
                </c:pt>
                <c:pt idx="1">
                  <c:v>2.8439999999999999</c:v>
                </c:pt>
                <c:pt idx="2">
                  <c:v>3.5329999999999999</c:v>
                </c:pt>
                <c:pt idx="3">
                  <c:v>4.2489999999999997</c:v>
                </c:pt>
                <c:pt idx="4" formatCode="0.000">
                  <c:v>4.9740000000000002</c:v>
                </c:pt>
                <c:pt idx="5" formatCode="0.000">
                  <c:v>3.2299382360768196</c:v>
                </c:pt>
                <c:pt idx="6" formatCode="0.000">
                  <c:v>4.7927573577852236</c:v>
                </c:pt>
                <c:pt idx="7" formatCode="0.000">
                  <c:v>6.4351553210995442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817-8B41-8EF4-DD5C8C5F2F38}"/>
            </c:ext>
          </c:extLst>
        </c:ser>
        <c:ser>
          <c:idx val="2"/>
          <c:order val="2"/>
          <c:tx>
            <c:strRef>
              <c:f>benchmarking!$E$3</c:f>
              <c:strCache>
                <c:ptCount val="1"/>
                <c:pt idx="0">
                  <c:v>Doprava</c:v>
                </c:pt>
              </c:strCache>
            </c:strRef>
          </c:tx>
          <c:spPr>
            <a:solidFill>
              <a:schemeClr val="tx2">
                <a:lumMod val="40000"/>
                <a:lumOff val="60000"/>
              </a:schemeClr>
            </a:solidFill>
            <a:ln>
              <a:noFill/>
            </a:ln>
            <a:effectLst/>
          </c:spPr>
          <c:invertIfNegative val="0"/>
          <c:cat>
            <c:multiLvlStrRef>
              <c:f>benchmarking!$A$4:$B$11</c:f>
              <c:multiLvlStrCache>
                <c:ptCount val="8"/>
                <c:lvl>
                  <c:pt idx="0">
                    <c:v>2019</c:v>
                  </c:pt>
                  <c:pt idx="1">
                    <c:v>2018</c:v>
                  </c:pt>
                  <c:pt idx="2">
                    <c:v>2018</c:v>
                  </c:pt>
                  <c:pt idx="3">
                    <c:v>2016</c:v>
                  </c:pt>
                  <c:pt idx="4">
                    <c:v>2016</c:v>
                  </c:pt>
                  <c:pt idx="5">
                    <c:v>2016</c:v>
                  </c:pt>
                  <c:pt idx="6">
                    <c:v>2014</c:v>
                  </c:pt>
                  <c:pt idx="7">
                    <c:v>2012</c:v>
                  </c:pt>
                </c:lvl>
                <c:lvl>
                  <c:pt idx="0">
                    <c:v>Velké Meziříčí</c:v>
                  </c:pt>
                  <c:pt idx="1">
                    <c:v>Bratislava Karlova Ves</c:v>
                  </c:pt>
                  <c:pt idx="2">
                    <c:v>Praha 14</c:v>
                  </c:pt>
                  <c:pt idx="3">
                    <c:v>Praha 8</c:v>
                  </c:pt>
                  <c:pt idx="4">
                    <c:v>Opava</c:v>
                  </c:pt>
                  <c:pt idx="5">
                    <c:v>Krnov</c:v>
                  </c:pt>
                  <c:pt idx="6">
                    <c:v>Chrudim</c:v>
                  </c:pt>
                  <c:pt idx="7">
                    <c:v>Vrchlabí</c:v>
                  </c:pt>
                </c:lvl>
              </c:multiLvlStrCache>
            </c:multiLvlStrRef>
          </c:cat>
          <c:val>
            <c:numRef>
              <c:f>benchmarking!$E$4:$E$11</c:f>
              <c:numCache>
                <c:formatCode>General</c:formatCode>
                <c:ptCount val="8"/>
                <c:pt idx="0" formatCode="0.000">
                  <c:v>2.134542385026204</c:v>
                </c:pt>
                <c:pt idx="1">
                  <c:v>1.022</c:v>
                </c:pt>
                <c:pt idx="2">
                  <c:v>2.0310000000000001</c:v>
                </c:pt>
                <c:pt idx="3">
                  <c:v>1.143</c:v>
                </c:pt>
                <c:pt idx="4" formatCode="0.000">
                  <c:v>1.96</c:v>
                </c:pt>
                <c:pt idx="5" formatCode="0.000">
                  <c:v>1.8773384423385906</c:v>
                </c:pt>
                <c:pt idx="6" formatCode="0.000">
                  <c:v>1.4093488010580146</c:v>
                </c:pt>
                <c:pt idx="7" formatCode="0.000">
                  <c:v>1.2571958432774402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817-8B41-8EF4-DD5C8C5F2F38}"/>
            </c:ext>
          </c:extLst>
        </c:ser>
        <c:ser>
          <c:idx val="3"/>
          <c:order val="3"/>
          <c:tx>
            <c:strRef>
              <c:f>benchmarking!$F$3</c:f>
              <c:strCache>
                <c:ptCount val="1"/>
                <c:pt idx="0">
                  <c:v>Odpady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  <a:effectLst/>
          </c:spPr>
          <c:invertIfNegative val="0"/>
          <c:cat>
            <c:multiLvlStrRef>
              <c:f>benchmarking!$A$4:$B$11</c:f>
              <c:multiLvlStrCache>
                <c:ptCount val="8"/>
                <c:lvl>
                  <c:pt idx="0">
                    <c:v>2019</c:v>
                  </c:pt>
                  <c:pt idx="1">
                    <c:v>2018</c:v>
                  </c:pt>
                  <c:pt idx="2">
                    <c:v>2018</c:v>
                  </c:pt>
                  <c:pt idx="3">
                    <c:v>2016</c:v>
                  </c:pt>
                  <c:pt idx="4">
                    <c:v>2016</c:v>
                  </c:pt>
                  <c:pt idx="5">
                    <c:v>2016</c:v>
                  </c:pt>
                  <c:pt idx="6">
                    <c:v>2014</c:v>
                  </c:pt>
                  <c:pt idx="7">
                    <c:v>2012</c:v>
                  </c:pt>
                </c:lvl>
                <c:lvl>
                  <c:pt idx="0">
                    <c:v>Velké Meziříčí</c:v>
                  </c:pt>
                  <c:pt idx="1">
                    <c:v>Bratislava Karlova Ves</c:v>
                  </c:pt>
                  <c:pt idx="2">
                    <c:v>Praha 14</c:v>
                  </c:pt>
                  <c:pt idx="3">
                    <c:v>Praha 8</c:v>
                  </c:pt>
                  <c:pt idx="4">
                    <c:v>Opava</c:v>
                  </c:pt>
                  <c:pt idx="5">
                    <c:v>Krnov</c:v>
                  </c:pt>
                  <c:pt idx="6">
                    <c:v>Chrudim</c:v>
                  </c:pt>
                  <c:pt idx="7">
                    <c:v>Vrchlabí</c:v>
                  </c:pt>
                </c:lvl>
              </c:multiLvlStrCache>
            </c:multiLvlStrRef>
          </c:cat>
          <c:val>
            <c:numRef>
              <c:f>benchmarking!$F$4:$F$11</c:f>
              <c:numCache>
                <c:formatCode>General</c:formatCode>
                <c:ptCount val="8"/>
                <c:pt idx="0" formatCode="0.000">
                  <c:v>7.3328701231342747E-2</c:v>
                </c:pt>
                <c:pt idx="1">
                  <c:v>0.312</c:v>
                </c:pt>
                <c:pt idx="2">
                  <c:v>0.36199999999999999</c:v>
                </c:pt>
                <c:pt idx="3">
                  <c:v>0.20799999999999999</c:v>
                </c:pt>
                <c:pt idx="4" formatCode="0.000">
                  <c:v>0.22600000000000001</c:v>
                </c:pt>
                <c:pt idx="5" formatCode="0.000">
                  <c:v>0.25488506701876945</c:v>
                </c:pt>
                <c:pt idx="6" formatCode="0.000">
                  <c:v>0.28400729026149796</c:v>
                </c:pt>
                <c:pt idx="7" formatCode="0.000">
                  <c:v>9.8291030342039259E-2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817-8B41-8EF4-DD5C8C5F2F38}"/>
            </c:ext>
          </c:extLst>
        </c:ser>
        <c:ser>
          <c:idx val="4"/>
          <c:order val="4"/>
          <c:tx>
            <c:strRef>
              <c:f>benchmarking!$G$3</c:f>
              <c:strCache>
                <c:ptCount val="1"/>
                <c:pt idx="0">
                  <c:v>Land-use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multiLvlStrRef>
              <c:f>benchmarking!$A$4:$B$11</c:f>
              <c:multiLvlStrCache>
                <c:ptCount val="8"/>
                <c:lvl>
                  <c:pt idx="0">
                    <c:v>2019</c:v>
                  </c:pt>
                  <c:pt idx="1">
                    <c:v>2018</c:v>
                  </c:pt>
                  <c:pt idx="2">
                    <c:v>2018</c:v>
                  </c:pt>
                  <c:pt idx="3">
                    <c:v>2016</c:v>
                  </c:pt>
                  <c:pt idx="4">
                    <c:v>2016</c:v>
                  </c:pt>
                  <c:pt idx="5">
                    <c:v>2016</c:v>
                  </c:pt>
                  <c:pt idx="6">
                    <c:v>2014</c:v>
                  </c:pt>
                  <c:pt idx="7">
                    <c:v>2012</c:v>
                  </c:pt>
                </c:lvl>
                <c:lvl>
                  <c:pt idx="0">
                    <c:v>Velké Meziříčí</c:v>
                  </c:pt>
                  <c:pt idx="1">
                    <c:v>Bratislava Karlova Ves</c:v>
                  </c:pt>
                  <c:pt idx="2">
                    <c:v>Praha 14</c:v>
                  </c:pt>
                  <c:pt idx="3">
                    <c:v>Praha 8</c:v>
                  </c:pt>
                  <c:pt idx="4">
                    <c:v>Opava</c:v>
                  </c:pt>
                  <c:pt idx="5">
                    <c:v>Krnov</c:v>
                  </c:pt>
                  <c:pt idx="6">
                    <c:v>Chrudim</c:v>
                  </c:pt>
                  <c:pt idx="7">
                    <c:v>Vrchlabí</c:v>
                  </c:pt>
                </c:lvl>
              </c:multiLvlStrCache>
            </c:multiLvlStrRef>
          </c:cat>
          <c:val>
            <c:numRef>
              <c:f>benchmarking!$G$4:$G$11</c:f>
              <c:numCache>
                <c:formatCode>General</c:formatCode>
                <c:ptCount val="8"/>
                <c:pt idx="0" formatCode="0.000">
                  <c:v>6.2374421245741242E-4</c:v>
                </c:pt>
                <c:pt idx="1">
                  <c:v>1E-3</c:v>
                </c:pt>
                <c:pt idx="2">
                  <c:v>1E-3</c:v>
                </c:pt>
                <c:pt idx="4" formatCode="0.000">
                  <c:v>1E-3</c:v>
                </c:pt>
                <c:pt idx="5" formatCode="0.000">
                  <c:v>2.8044777375641782E-3</c:v>
                </c:pt>
                <c:pt idx="6" formatCode="0.000">
                  <c:v>4.3908922588608711E-4</c:v>
                </c:pt>
                <c:pt idx="7" formatCode="0.000">
                  <c:v>-3.041481361688365E-3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4817-8B41-8EF4-DD5C8C5F2F3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-1752868672"/>
        <c:axId val="-1639517728"/>
      </c:barChart>
      <c:catAx>
        <c:axId val="-17528686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-1639517728"/>
        <c:crosses val="autoZero"/>
        <c:auto val="1"/>
        <c:lblAlgn val="ctr"/>
        <c:lblOffset val="100"/>
        <c:noMultiLvlLbl val="0"/>
      </c:catAx>
      <c:valAx>
        <c:axId val="-1639517728"/>
        <c:scaling>
          <c:orientation val="minMax"/>
        </c:scaling>
        <c:delete val="1"/>
        <c:axPos val="l"/>
        <c:numFmt formatCode="0.000" sourceLinked="1"/>
        <c:majorTickMark val="none"/>
        <c:minorTickMark val="none"/>
        <c:tickLblPos val="nextTo"/>
        <c:crossAx val="-175286867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cs-CZ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99999996" l="0.7" r="0.7" t="0.78740157499999996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cs-CZ" sz="1400" b="1">
                <a:solidFill>
                  <a:sysClr val="windowText" lastClr="000000"/>
                </a:solidFill>
              </a:rPr>
              <a:t>Srovnání uhlíkové stopy měst v ČR</a:t>
            </a:r>
            <a:r>
              <a:rPr lang="cs-CZ" sz="1400" b="1" baseline="0">
                <a:solidFill>
                  <a:sysClr val="windowText" lastClr="000000"/>
                </a:solidFill>
              </a:rPr>
              <a:t> </a:t>
            </a:r>
          </a:p>
          <a:p>
            <a:pPr>
              <a:defRPr sz="1200" b="1">
                <a:solidFill>
                  <a:sysClr val="windowText" lastClr="000000"/>
                </a:solidFill>
              </a:defRPr>
            </a:pPr>
            <a:r>
              <a:rPr lang="cs-CZ" sz="1400" b="1" baseline="0">
                <a:solidFill>
                  <a:sysClr val="windowText" lastClr="000000"/>
                </a:solidFill>
              </a:rPr>
              <a:t>(t CO</a:t>
            </a:r>
            <a:r>
              <a:rPr lang="cs-CZ" sz="1400" b="1" baseline="-25000">
                <a:solidFill>
                  <a:sysClr val="windowText" lastClr="000000"/>
                </a:solidFill>
              </a:rPr>
              <a:t>2</a:t>
            </a:r>
            <a:r>
              <a:rPr lang="cs-CZ" sz="1400" b="1" baseline="0">
                <a:solidFill>
                  <a:sysClr val="windowText" lastClr="000000"/>
                </a:solidFill>
              </a:rPr>
              <a:t>e/obyv.)</a:t>
            </a:r>
            <a:endParaRPr lang="cs-CZ" sz="1400" b="1">
              <a:solidFill>
                <a:sysClr val="windowText" lastClr="000000"/>
              </a:solidFill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cs-CZ"/>
        </a:p>
      </c:txPr>
    </c:title>
    <c:autoTitleDeleted val="0"/>
    <c:plotArea>
      <c:layout>
        <c:manualLayout>
          <c:layoutTarget val="inner"/>
          <c:xMode val="edge"/>
          <c:yMode val="edge"/>
          <c:x val="9.5236177339464601E-2"/>
          <c:y val="0.25697575986483601"/>
          <c:w val="0.87895400975858495"/>
          <c:h val="0.49936111325580401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benchmarking!$C$3</c:f>
              <c:strCache>
                <c:ptCount val="1"/>
                <c:pt idx="0">
                  <c:v>US</c:v>
                </c:pt>
              </c:strCache>
            </c:strRef>
          </c:tx>
          <c:spPr>
            <a:solidFill>
              <a:schemeClr val="bg2">
                <a:lumMod val="75000"/>
              </a:schemeClr>
            </a:solidFill>
            <a:ln>
              <a:noFill/>
            </a:ln>
            <a:effectLst/>
          </c:spPr>
          <c:invertIfNegative val="0"/>
          <c:cat>
            <c:multiLvlStrRef>
              <c:f>benchmarking!$A$6:$B$11</c:f>
              <c:multiLvlStrCache>
                <c:ptCount val="6"/>
                <c:lvl>
                  <c:pt idx="0">
                    <c:v>2018</c:v>
                  </c:pt>
                  <c:pt idx="1">
                    <c:v>2016</c:v>
                  </c:pt>
                  <c:pt idx="2">
                    <c:v>2016</c:v>
                  </c:pt>
                  <c:pt idx="3">
                    <c:v>2016</c:v>
                  </c:pt>
                  <c:pt idx="4">
                    <c:v>2014</c:v>
                  </c:pt>
                  <c:pt idx="5">
                    <c:v>2012</c:v>
                  </c:pt>
                </c:lvl>
                <c:lvl>
                  <c:pt idx="0">
                    <c:v>Praha 14</c:v>
                  </c:pt>
                  <c:pt idx="1">
                    <c:v>Praha 8</c:v>
                  </c:pt>
                  <c:pt idx="2">
                    <c:v>Opava</c:v>
                  </c:pt>
                  <c:pt idx="3">
                    <c:v>Krnov</c:v>
                  </c:pt>
                  <c:pt idx="4">
                    <c:v>Chrudim</c:v>
                  </c:pt>
                  <c:pt idx="5">
                    <c:v>Vrchlabí</c:v>
                  </c:pt>
                </c:lvl>
              </c:multiLvlStrCache>
            </c:multiLvlStrRef>
          </c:cat>
          <c:val>
            <c:numRef>
              <c:f>benchmarking!$C$6:$C$11</c:f>
              <c:numCache>
                <c:formatCode>General</c:formatCode>
                <c:ptCount val="6"/>
                <c:pt idx="0">
                  <c:v>5.9269999999999996</c:v>
                </c:pt>
                <c:pt idx="1">
                  <c:v>5.5990000000000002</c:v>
                </c:pt>
                <c:pt idx="2" formatCode="0.000">
                  <c:v>7.1609999999999996</c:v>
                </c:pt>
                <c:pt idx="3" formatCode="0.000">
                  <c:v>5.3649662231717432</c:v>
                </c:pt>
                <c:pt idx="4" formatCode="0.000">
                  <c:v>6.4865525383306215</c:v>
                </c:pt>
                <c:pt idx="5" formatCode="0.000">
                  <c:v>7.7876007133573344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994-2040-8A2C-2C6DC317CF64}"/>
            </c:ext>
          </c:extLst>
        </c:ser>
        <c:ser>
          <c:idx val="1"/>
          <c:order val="1"/>
          <c:tx>
            <c:strRef>
              <c:f>benchmarking!$D$3</c:f>
              <c:strCache>
                <c:ptCount val="1"/>
                <c:pt idx="0">
                  <c:v>Energie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multiLvlStrRef>
              <c:f>benchmarking!$A$6:$B$11</c:f>
              <c:multiLvlStrCache>
                <c:ptCount val="6"/>
                <c:lvl>
                  <c:pt idx="0">
                    <c:v>2018</c:v>
                  </c:pt>
                  <c:pt idx="1">
                    <c:v>2016</c:v>
                  </c:pt>
                  <c:pt idx="2">
                    <c:v>2016</c:v>
                  </c:pt>
                  <c:pt idx="3">
                    <c:v>2016</c:v>
                  </c:pt>
                  <c:pt idx="4">
                    <c:v>2014</c:v>
                  </c:pt>
                  <c:pt idx="5">
                    <c:v>2012</c:v>
                  </c:pt>
                </c:lvl>
                <c:lvl>
                  <c:pt idx="0">
                    <c:v>Praha 14</c:v>
                  </c:pt>
                  <c:pt idx="1">
                    <c:v>Praha 8</c:v>
                  </c:pt>
                  <c:pt idx="2">
                    <c:v>Opava</c:v>
                  </c:pt>
                  <c:pt idx="3">
                    <c:v>Krnov</c:v>
                  </c:pt>
                  <c:pt idx="4">
                    <c:v>Chrudim</c:v>
                  </c:pt>
                  <c:pt idx="5">
                    <c:v>Vrchlabí</c:v>
                  </c:pt>
                </c:lvl>
              </c:multiLvlStrCache>
            </c:multiLvlStrRef>
          </c:cat>
          <c:val>
            <c:numRef>
              <c:f>benchmarking!$D$6:$D$11</c:f>
              <c:numCache>
                <c:formatCode>General</c:formatCode>
                <c:ptCount val="6"/>
                <c:pt idx="0">
                  <c:v>3.5329999999999999</c:v>
                </c:pt>
                <c:pt idx="1">
                  <c:v>4.2489999999999997</c:v>
                </c:pt>
                <c:pt idx="2" formatCode="0.000">
                  <c:v>4.9740000000000002</c:v>
                </c:pt>
                <c:pt idx="3" formatCode="0.000">
                  <c:v>3.2299382360768196</c:v>
                </c:pt>
                <c:pt idx="4" formatCode="0.000">
                  <c:v>4.7927573577852236</c:v>
                </c:pt>
                <c:pt idx="5" formatCode="0.000">
                  <c:v>6.4351553210995442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994-2040-8A2C-2C6DC317CF64}"/>
            </c:ext>
          </c:extLst>
        </c:ser>
        <c:ser>
          <c:idx val="2"/>
          <c:order val="2"/>
          <c:tx>
            <c:strRef>
              <c:f>benchmarking!$E$3</c:f>
              <c:strCache>
                <c:ptCount val="1"/>
                <c:pt idx="0">
                  <c:v>Doprava</c:v>
                </c:pt>
              </c:strCache>
            </c:strRef>
          </c:tx>
          <c:spPr>
            <a:solidFill>
              <a:schemeClr val="tx2">
                <a:lumMod val="40000"/>
                <a:lumOff val="60000"/>
              </a:schemeClr>
            </a:solidFill>
            <a:ln>
              <a:noFill/>
            </a:ln>
            <a:effectLst/>
          </c:spPr>
          <c:invertIfNegative val="0"/>
          <c:cat>
            <c:multiLvlStrRef>
              <c:f>benchmarking!$A$6:$B$11</c:f>
              <c:multiLvlStrCache>
                <c:ptCount val="6"/>
                <c:lvl>
                  <c:pt idx="0">
                    <c:v>2018</c:v>
                  </c:pt>
                  <c:pt idx="1">
                    <c:v>2016</c:v>
                  </c:pt>
                  <c:pt idx="2">
                    <c:v>2016</c:v>
                  </c:pt>
                  <c:pt idx="3">
                    <c:v>2016</c:v>
                  </c:pt>
                  <c:pt idx="4">
                    <c:v>2014</c:v>
                  </c:pt>
                  <c:pt idx="5">
                    <c:v>2012</c:v>
                  </c:pt>
                </c:lvl>
                <c:lvl>
                  <c:pt idx="0">
                    <c:v>Praha 14</c:v>
                  </c:pt>
                  <c:pt idx="1">
                    <c:v>Praha 8</c:v>
                  </c:pt>
                  <c:pt idx="2">
                    <c:v>Opava</c:v>
                  </c:pt>
                  <c:pt idx="3">
                    <c:v>Krnov</c:v>
                  </c:pt>
                  <c:pt idx="4">
                    <c:v>Chrudim</c:v>
                  </c:pt>
                  <c:pt idx="5">
                    <c:v>Vrchlabí</c:v>
                  </c:pt>
                </c:lvl>
              </c:multiLvlStrCache>
            </c:multiLvlStrRef>
          </c:cat>
          <c:val>
            <c:numRef>
              <c:f>benchmarking!$E$6:$E$11</c:f>
              <c:numCache>
                <c:formatCode>General</c:formatCode>
                <c:ptCount val="6"/>
                <c:pt idx="0">
                  <c:v>2.0310000000000001</c:v>
                </c:pt>
                <c:pt idx="1">
                  <c:v>1.143</c:v>
                </c:pt>
                <c:pt idx="2" formatCode="0.000">
                  <c:v>1.96</c:v>
                </c:pt>
                <c:pt idx="3" formatCode="0.000">
                  <c:v>1.8773384423385906</c:v>
                </c:pt>
                <c:pt idx="4" formatCode="0.000">
                  <c:v>1.4093488010580146</c:v>
                </c:pt>
                <c:pt idx="5" formatCode="0.000">
                  <c:v>1.2571958432774402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994-2040-8A2C-2C6DC317CF64}"/>
            </c:ext>
          </c:extLst>
        </c:ser>
        <c:ser>
          <c:idx val="3"/>
          <c:order val="3"/>
          <c:tx>
            <c:strRef>
              <c:f>benchmarking!$F$3</c:f>
              <c:strCache>
                <c:ptCount val="1"/>
                <c:pt idx="0">
                  <c:v>Odpady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  <a:effectLst/>
          </c:spPr>
          <c:invertIfNegative val="0"/>
          <c:cat>
            <c:multiLvlStrRef>
              <c:f>benchmarking!$A$6:$B$11</c:f>
              <c:multiLvlStrCache>
                <c:ptCount val="6"/>
                <c:lvl>
                  <c:pt idx="0">
                    <c:v>2018</c:v>
                  </c:pt>
                  <c:pt idx="1">
                    <c:v>2016</c:v>
                  </c:pt>
                  <c:pt idx="2">
                    <c:v>2016</c:v>
                  </c:pt>
                  <c:pt idx="3">
                    <c:v>2016</c:v>
                  </c:pt>
                  <c:pt idx="4">
                    <c:v>2014</c:v>
                  </c:pt>
                  <c:pt idx="5">
                    <c:v>2012</c:v>
                  </c:pt>
                </c:lvl>
                <c:lvl>
                  <c:pt idx="0">
                    <c:v>Praha 14</c:v>
                  </c:pt>
                  <c:pt idx="1">
                    <c:v>Praha 8</c:v>
                  </c:pt>
                  <c:pt idx="2">
                    <c:v>Opava</c:v>
                  </c:pt>
                  <c:pt idx="3">
                    <c:v>Krnov</c:v>
                  </c:pt>
                  <c:pt idx="4">
                    <c:v>Chrudim</c:v>
                  </c:pt>
                  <c:pt idx="5">
                    <c:v>Vrchlabí</c:v>
                  </c:pt>
                </c:lvl>
              </c:multiLvlStrCache>
            </c:multiLvlStrRef>
          </c:cat>
          <c:val>
            <c:numRef>
              <c:f>benchmarking!$F$6:$F$11</c:f>
              <c:numCache>
                <c:formatCode>General</c:formatCode>
                <c:ptCount val="6"/>
                <c:pt idx="0">
                  <c:v>0.36199999999999999</c:v>
                </c:pt>
                <c:pt idx="1">
                  <c:v>0.20799999999999999</c:v>
                </c:pt>
                <c:pt idx="2" formatCode="0.000">
                  <c:v>0.22600000000000001</c:v>
                </c:pt>
                <c:pt idx="3" formatCode="0.000">
                  <c:v>0.25488506701876945</c:v>
                </c:pt>
                <c:pt idx="4" formatCode="0.000">
                  <c:v>0.28400729026149796</c:v>
                </c:pt>
                <c:pt idx="5" formatCode="0.000">
                  <c:v>9.8291030342039259E-2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994-2040-8A2C-2C6DC317CF64}"/>
            </c:ext>
          </c:extLst>
        </c:ser>
        <c:ser>
          <c:idx val="4"/>
          <c:order val="4"/>
          <c:tx>
            <c:strRef>
              <c:f>benchmarking!$G$3</c:f>
              <c:strCache>
                <c:ptCount val="1"/>
                <c:pt idx="0">
                  <c:v>Land-use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multiLvlStrRef>
              <c:f>benchmarking!$A$6:$B$11</c:f>
              <c:multiLvlStrCache>
                <c:ptCount val="6"/>
                <c:lvl>
                  <c:pt idx="0">
                    <c:v>2018</c:v>
                  </c:pt>
                  <c:pt idx="1">
                    <c:v>2016</c:v>
                  </c:pt>
                  <c:pt idx="2">
                    <c:v>2016</c:v>
                  </c:pt>
                  <c:pt idx="3">
                    <c:v>2016</c:v>
                  </c:pt>
                  <c:pt idx="4">
                    <c:v>2014</c:v>
                  </c:pt>
                  <c:pt idx="5">
                    <c:v>2012</c:v>
                  </c:pt>
                </c:lvl>
                <c:lvl>
                  <c:pt idx="0">
                    <c:v>Praha 14</c:v>
                  </c:pt>
                  <c:pt idx="1">
                    <c:v>Praha 8</c:v>
                  </c:pt>
                  <c:pt idx="2">
                    <c:v>Opava</c:v>
                  </c:pt>
                  <c:pt idx="3">
                    <c:v>Krnov</c:v>
                  </c:pt>
                  <c:pt idx="4">
                    <c:v>Chrudim</c:v>
                  </c:pt>
                  <c:pt idx="5">
                    <c:v>Vrchlabí</c:v>
                  </c:pt>
                </c:lvl>
              </c:multiLvlStrCache>
            </c:multiLvlStrRef>
          </c:cat>
          <c:val>
            <c:numRef>
              <c:f>benchmarking!$G$6:$G$11</c:f>
              <c:numCache>
                <c:formatCode>General</c:formatCode>
                <c:ptCount val="6"/>
                <c:pt idx="0">
                  <c:v>1E-3</c:v>
                </c:pt>
                <c:pt idx="2" formatCode="0.000">
                  <c:v>1E-3</c:v>
                </c:pt>
                <c:pt idx="3" formatCode="0.000">
                  <c:v>2.8044777375641782E-3</c:v>
                </c:pt>
                <c:pt idx="4" formatCode="0.000">
                  <c:v>4.3908922588608711E-4</c:v>
                </c:pt>
                <c:pt idx="5" formatCode="0.000">
                  <c:v>-3.041481361688365E-3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994-2040-8A2C-2C6DC317CF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-1752868672"/>
        <c:axId val="-1639517728"/>
      </c:barChart>
      <c:catAx>
        <c:axId val="-17528686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-1639517728"/>
        <c:crosses val="autoZero"/>
        <c:auto val="1"/>
        <c:lblAlgn val="ctr"/>
        <c:lblOffset val="100"/>
        <c:noMultiLvlLbl val="0"/>
      </c:catAx>
      <c:valAx>
        <c:axId val="-1639517728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extTo"/>
        <c:crossAx val="-175286867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cs-CZ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99999996" l="0.7" r="0.7" t="0.78740157499999996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9.xml"/><Relationship Id="rId1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8</xdr:row>
      <xdr:rowOff>70909</xdr:rowOff>
    </xdr:from>
    <xdr:to>
      <xdr:col>5</xdr:col>
      <xdr:colOff>718100</xdr:colOff>
      <xdr:row>27</xdr:row>
      <xdr:rowOff>9525</xdr:rowOff>
    </xdr:to>
    <xdr:graphicFrame macro="">
      <xdr:nvGraphicFramePr>
        <xdr:cNvPr id="2" name="Graf 1">
          <a:extLst>
            <a:ext uri="{FF2B5EF4-FFF2-40B4-BE49-F238E27FC236}">
              <a16:creationId xmlns:a16="http://schemas.microsoft.com/office/drawing/2014/main" id="{81315541-D24B-BF4E-86D8-E1812875E7F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38100</xdr:colOff>
      <xdr:row>30</xdr:row>
      <xdr:rowOff>101600</xdr:rowOff>
    </xdr:from>
    <xdr:to>
      <xdr:col>5</xdr:col>
      <xdr:colOff>737150</xdr:colOff>
      <xdr:row>47</xdr:row>
      <xdr:rowOff>25400</xdr:rowOff>
    </xdr:to>
    <xdr:graphicFrame macro="">
      <xdr:nvGraphicFramePr>
        <xdr:cNvPr id="3" name="Graf 2">
          <a:extLst>
            <a:ext uri="{FF2B5EF4-FFF2-40B4-BE49-F238E27FC236}">
              <a16:creationId xmlns:a16="http://schemas.microsoft.com/office/drawing/2014/main" id="{4CEB22E5-C865-5E42-833A-26A0161313B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8</xdr:row>
      <xdr:rowOff>70909</xdr:rowOff>
    </xdr:from>
    <xdr:to>
      <xdr:col>5</xdr:col>
      <xdr:colOff>718100</xdr:colOff>
      <xdr:row>27</xdr:row>
      <xdr:rowOff>9525</xdr:rowOff>
    </xdr:to>
    <xdr:graphicFrame macro="">
      <xdr:nvGraphicFramePr>
        <xdr:cNvPr id="2" name="Graf 1">
          <a:extLst>
            <a:ext uri="{FF2B5EF4-FFF2-40B4-BE49-F238E27FC236}">
              <a16:creationId xmlns:a16="http://schemas.microsoft.com/office/drawing/2014/main" id="{5A74B00A-7D39-6844-BE8B-A056D0690F6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38100</xdr:colOff>
      <xdr:row>30</xdr:row>
      <xdr:rowOff>101600</xdr:rowOff>
    </xdr:from>
    <xdr:to>
      <xdr:col>5</xdr:col>
      <xdr:colOff>737150</xdr:colOff>
      <xdr:row>47</xdr:row>
      <xdr:rowOff>25400</xdr:rowOff>
    </xdr:to>
    <xdr:graphicFrame macro="">
      <xdr:nvGraphicFramePr>
        <xdr:cNvPr id="3" name="Graf 2">
          <a:extLst>
            <a:ext uri="{FF2B5EF4-FFF2-40B4-BE49-F238E27FC236}">
              <a16:creationId xmlns:a16="http://schemas.microsoft.com/office/drawing/2014/main" id="{1202A9D7-DDCD-224A-B34F-4673A39DC57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8</xdr:row>
      <xdr:rowOff>70909</xdr:rowOff>
    </xdr:from>
    <xdr:to>
      <xdr:col>5</xdr:col>
      <xdr:colOff>718100</xdr:colOff>
      <xdr:row>27</xdr:row>
      <xdr:rowOff>9525</xdr:rowOff>
    </xdr:to>
    <xdr:graphicFrame macro="">
      <xdr:nvGraphicFramePr>
        <xdr:cNvPr id="2" name="Graf 1">
          <a:extLst>
            <a:ext uri="{FF2B5EF4-FFF2-40B4-BE49-F238E27FC236}">
              <a16:creationId xmlns:a16="http://schemas.microsoft.com/office/drawing/2014/main" id="{7EF95535-E855-A74A-96DA-46BD94A8D31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38100</xdr:colOff>
      <xdr:row>30</xdr:row>
      <xdr:rowOff>101600</xdr:rowOff>
    </xdr:from>
    <xdr:to>
      <xdr:col>5</xdr:col>
      <xdr:colOff>737150</xdr:colOff>
      <xdr:row>47</xdr:row>
      <xdr:rowOff>25400</xdr:rowOff>
    </xdr:to>
    <xdr:graphicFrame macro="">
      <xdr:nvGraphicFramePr>
        <xdr:cNvPr id="3" name="Graf 2">
          <a:extLst>
            <a:ext uri="{FF2B5EF4-FFF2-40B4-BE49-F238E27FC236}">
              <a16:creationId xmlns:a16="http://schemas.microsoft.com/office/drawing/2014/main" id="{C1777708-58EA-5C49-87DE-01828E54CFD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233680</xdr:colOff>
      <xdr:row>6</xdr:row>
      <xdr:rowOff>152400</xdr:rowOff>
    </xdr:from>
    <xdr:to>
      <xdr:col>10</xdr:col>
      <xdr:colOff>274320</xdr:colOff>
      <xdr:row>26</xdr:row>
      <xdr:rowOff>60960</xdr:rowOff>
    </xdr:to>
    <xdr:graphicFrame macro="">
      <xdr:nvGraphicFramePr>
        <xdr:cNvPr id="4" name="Graf 3">
          <a:extLst>
            <a:ext uri="{FF2B5EF4-FFF2-40B4-BE49-F238E27FC236}">
              <a16:creationId xmlns:a16="http://schemas.microsoft.com/office/drawing/2014/main" id="{F289653E-3DE9-774D-807F-6D389880B21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75019</xdr:colOff>
      <xdr:row>12</xdr:row>
      <xdr:rowOff>94067</xdr:rowOff>
    </xdr:from>
    <xdr:to>
      <xdr:col>10</xdr:col>
      <xdr:colOff>411027</xdr:colOff>
      <xdr:row>31</xdr:row>
      <xdr:rowOff>2460</xdr:rowOff>
    </xdr:to>
    <xdr:graphicFrame macro="">
      <xdr:nvGraphicFramePr>
        <xdr:cNvPr id="2" name="Graf 1">
          <a:extLst>
            <a:ext uri="{FF2B5EF4-FFF2-40B4-BE49-F238E27FC236}">
              <a16:creationId xmlns:a16="http://schemas.microsoft.com/office/drawing/2014/main" id="{380D3B5F-CFDD-034B-B4D7-4DA881A8346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21</xdr:row>
      <xdr:rowOff>0</xdr:rowOff>
    </xdr:from>
    <xdr:to>
      <xdr:col>22</xdr:col>
      <xdr:colOff>336009</xdr:colOff>
      <xdr:row>39</xdr:row>
      <xdr:rowOff>100369</xdr:rowOff>
    </xdr:to>
    <xdr:graphicFrame macro="">
      <xdr:nvGraphicFramePr>
        <xdr:cNvPr id="3" name="Graf 2">
          <a:extLst>
            <a:ext uri="{FF2B5EF4-FFF2-40B4-BE49-F238E27FC236}">
              <a16:creationId xmlns:a16="http://schemas.microsoft.com/office/drawing/2014/main" id="{02A15184-FBB6-5C43-9FBF-140B011DCFF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0.3828</cdr:x>
      <cdr:y>0.33827</cdr:y>
    </cdr:from>
    <cdr:to>
      <cdr:x>0.47143</cdr:x>
      <cdr:y>0.41765</cdr:y>
    </cdr:to>
    <cdr:sp macro="" textlink="">
      <cdr:nvSpPr>
        <cdr:cNvPr id="2" name="TextovéPole 1">
          <a:extLst xmlns:a="http://schemas.openxmlformats.org/drawingml/2006/main">
            <a:ext uri="{FF2B5EF4-FFF2-40B4-BE49-F238E27FC236}">
              <a16:creationId xmlns:a16="http://schemas.microsoft.com/office/drawing/2014/main" id="{F26ECA47-FF44-44C7-9446-AEF0446B38BF}"/>
            </a:ext>
          </a:extLst>
        </cdr:cNvPr>
        <cdr:cNvSpPr txBox="1"/>
      </cdr:nvSpPr>
      <cdr:spPr>
        <a:xfrm xmlns:a="http://schemas.openxmlformats.org/drawingml/2006/main">
          <a:off x="2071995" y="972646"/>
          <a:ext cx="479725" cy="22824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cs-CZ" sz="1100"/>
        </a:p>
      </cdr:txBody>
    </cdr:sp>
  </cdr:relSizeAnchor>
  <cdr:relSizeAnchor xmlns:cdr="http://schemas.openxmlformats.org/drawingml/2006/chartDrawing">
    <cdr:from>
      <cdr:x>0.00346</cdr:x>
      <cdr:y>0.17616</cdr:y>
    </cdr:from>
    <cdr:to>
      <cdr:x>0.03539</cdr:x>
      <cdr:y>0.32233</cdr:y>
    </cdr:to>
    <cdr:sp macro="" textlink="">
      <cdr:nvSpPr>
        <cdr:cNvPr id="6" name="TextovéPole 5">
          <a:extLst xmlns:a="http://schemas.openxmlformats.org/drawingml/2006/main">
            <a:ext uri="{FF2B5EF4-FFF2-40B4-BE49-F238E27FC236}">
              <a16:creationId xmlns:a16="http://schemas.microsoft.com/office/drawing/2014/main" id="{F26ECA47-FF44-44C7-9446-AEF0446B38BF}"/>
            </a:ext>
          </a:extLst>
        </cdr:cNvPr>
        <cdr:cNvSpPr txBox="1"/>
      </cdr:nvSpPr>
      <cdr:spPr>
        <a:xfrm xmlns:a="http://schemas.openxmlformats.org/drawingml/2006/main" rot="16472822">
          <a:off x="-124141" y="674165"/>
          <a:ext cx="442065" cy="15923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cs-CZ" sz="1100"/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C:/Users/admin/Documents/TIMUR/realizace/revolving%20-%20ekostopa%20m&#283;sta/realizace/algoritmus/NFA_2008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US_vypocet_VM_2010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US_vypocet_VM_2015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US_vypocet_VM_2019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tro"/>
      <sheetName val="summary"/>
      <sheetName val="ef_crop"/>
      <sheetName val="ef_grazing"/>
      <sheetName val="ef_forest"/>
      <sheetName val="ef_carbon"/>
      <sheetName val="ef_built"/>
      <sheetName val="ef_fish"/>
      <sheetName val="biocap"/>
      <sheetName val="crop_efp"/>
      <sheetName val="crop_efi"/>
      <sheetName val="crop_efe"/>
      <sheetName val="crop_unharv_efp"/>
      <sheetName val="crop_trade_yield_w"/>
      <sheetName val="crop_yield_w"/>
      <sheetName val="crop_yield_n"/>
      <sheetName val="prodstat_crop_n"/>
      <sheetName val="prodstat_crop_w"/>
      <sheetName val="tradestat_n"/>
      <sheetName val="grazing_efp"/>
      <sheetName val="feed_demand_n"/>
      <sheetName val="grass_supply_n"/>
      <sheetName val="market_feed_supply_n"/>
      <sheetName val="residue_supply_n"/>
      <sheetName val="faostat_feed_ratio"/>
      <sheetName val="cnst_grazing"/>
      <sheetName val="prodstat_livestock_n"/>
      <sheetName val="prodstat_livestock_w"/>
      <sheetName val="resourcestat_livestock"/>
      <sheetName val="livestock_efi"/>
      <sheetName val="livestock_efe"/>
      <sheetName val="livestock_intensity_w"/>
      <sheetName val="feed_intensity_w"/>
      <sheetName val="feed_mix_n"/>
      <sheetName val="forest_efp "/>
      <sheetName val="forest_efi"/>
      <sheetName val="forest_efe"/>
      <sheetName val="forest_yield_w"/>
      <sheetName val="forest_yield_n"/>
      <sheetName val="prodstat_forest_n"/>
      <sheetName val="prodstat_forest_w"/>
      <sheetName val="fish_marine_efp"/>
      <sheetName val="fish_inland_efp"/>
      <sheetName val="fish_commodity_efi"/>
      <sheetName val="fish_commodity_efe"/>
      <sheetName val="cnst_fish"/>
      <sheetName val="fish_commodity_yield_w"/>
      <sheetName val="fish_yield_w"/>
      <sheetName val="figis_capture_marine"/>
      <sheetName val="figis_capture_inland"/>
      <sheetName val="figis_aquaculture_inland"/>
      <sheetName val="figis_aquaculture_marine"/>
      <sheetName val="figis_commodity_n"/>
      <sheetName val="fossil_efp"/>
      <sheetName val="bunker_efp"/>
      <sheetName val="other_CO2_efp"/>
      <sheetName val="carbon_efi"/>
      <sheetName val="carbon_efe"/>
      <sheetName val="cnst_carbon"/>
      <sheetName val="comtrade_n"/>
      <sheetName val="iea_fossil_n"/>
      <sheetName val="cdiac_fossil_n"/>
      <sheetName val="infrastructure_efp"/>
      <sheetName val="hydro_efp"/>
      <sheetName val="popstat_n"/>
      <sheetName val="popstat_w"/>
      <sheetName val="eqf"/>
      <sheetName val="yf"/>
      <sheetName val="yf_crop"/>
      <sheetName val="land_us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>
        <row r="1">
          <cell r="A1" t="str">
            <v>Land type</v>
          </cell>
          <cell r="B1" t="str">
            <v>EQF</v>
          </cell>
        </row>
        <row r="2">
          <cell r="A2" t="str">
            <v>[-]</v>
          </cell>
          <cell r="B2" t="str">
            <v>[gha wha-1]</v>
          </cell>
        </row>
        <row r="3">
          <cell r="A3" t="str">
            <v>Cropland</v>
          </cell>
          <cell r="B3">
            <v>2.6441044832166942</v>
          </cell>
        </row>
        <row r="4">
          <cell r="A4" t="str">
            <v>Forest</v>
          </cell>
          <cell r="B4">
            <v>1.3326202598513817</v>
          </cell>
        </row>
        <row r="5">
          <cell r="A5" t="str">
            <v>Grazing land</v>
          </cell>
          <cell r="B5">
            <v>0.49646767519441659</v>
          </cell>
        </row>
        <row r="6">
          <cell r="A6" t="str">
            <v>Marine</v>
          </cell>
          <cell r="B6">
            <v>0.39717414015553326</v>
          </cell>
        </row>
        <row r="7">
          <cell r="A7" t="str">
            <v>Infrastructure</v>
          </cell>
          <cell r="B7">
            <v>2.6441044832166942</v>
          </cell>
        </row>
        <row r="8">
          <cell r="A8" t="str">
            <v>Inland Water</v>
          </cell>
          <cell r="B8">
            <v>0.39717414015553326</v>
          </cell>
        </row>
        <row r="9">
          <cell r="A9" t="str">
            <v>Hydro</v>
          </cell>
          <cell r="B9">
            <v>1</v>
          </cell>
        </row>
        <row r="10">
          <cell r="A10" t="str">
            <v>Carbon</v>
          </cell>
          <cell r="B10">
            <v>1.3326202598513817</v>
          </cell>
        </row>
      </sheetData>
      <sheetData sheetId="67" refreshError="1"/>
      <sheetData sheetId="68" refreshError="1"/>
      <sheetData sheetId="6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lgoritmus"/>
      <sheetName val="faktory"/>
      <sheetName val="výsledek_10"/>
      <sheetName val="Odpady"/>
      <sheetName val="doprava"/>
      <sheetName val="benchmarking"/>
    </sheetNames>
    <sheetDataSet>
      <sheetData sheetId="0">
        <row r="5">
          <cell r="E5">
            <v>11889</v>
          </cell>
        </row>
        <row r="34">
          <cell r="F34">
            <v>60887.175840000004</v>
          </cell>
        </row>
        <row r="47">
          <cell r="F47">
            <v>25227.955500000004</v>
          </cell>
        </row>
        <row r="57">
          <cell r="F57">
            <v>1072.5615006887742</v>
          </cell>
        </row>
        <row r="65">
          <cell r="F65">
            <v>16.66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lgoritmus"/>
      <sheetName val="faktory"/>
      <sheetName val="výsledek_15"/>
      <sheetName val="Odpady"/>
      <sheetName val="doprava"/>
      <sheetName val="benchmarking"/>
    </sheetNames>
    <sheetDataSet>
      <sheetData sheetId="0">
        <row r="5">
          <cell r="E5">
            <v>11590</v>
          </cell>
        </row>
        <row r="34">
          <cell r="F34">
            <v>53485.931219999999</v>
          </cell>
        </row>
        <row r="47">
          <cell r="F47">
            <v>24518.994413004941</v>
          </cell>
        </row>
        <row r="57">
          <cell r="F57">
            <v>957.01583329496111</v>
          </cell>
        </row>
        <row r="65">
          <cell r="F65">
            <v>11.9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lgoritmus"/>
      <sheetName val="faktory"/>
      <sheetName val="výsledek_19"/>
      <sheetName val="Odpady"/>
      <sheetName val="doprava"/>
      <sheetName val="benchmarking"/>
    </sheetNames>
    <sheetDataSet>
      <sheetData sheetId="0">
        <row r="5">
          <cell r="E5">
            <v>11447</v>
          </cell>
        </row>
        <row r="34">
          <cell r="F34">
            <v>57971.961960000008</v>
          </cell>
        </row>
        <row r="47">
          <cell r="F47">
            <v>24434.106681394958</v>
          </cell>
        </row>
        <row r="57">
          <cell r="F57">
            <v>839.39364299518036</v>
          </cell>
        </row>
        <row r="65">
          <cell r="F65">
            <v>7.14</v>
          </cell>
        </row>
      </sheetData>
      <sheetData sheetId="1"/>
      <sheetData sheetId="2"/>
      <sheetData sheetId="3"/>
      <sheetData sheetId="4"/>
      <sheetData sheetId="5">
        <row r="3">
          <cell r="C3" t="str">
            <v>US</v>
          </cell>
          <cell r="D3" t="str">
            <v>Energie</v>
          </cell>
          <cell r="E3" t="str">
            <v>Doprava</v>
          </cell>
          <cell r="F3" t="str">
            <v>Odpady</v>
          </cell>
          <cell r="G3" t="str">
            <v>Land-use</v>
          </cell>
        </row>
        <row r="4">
          <cell r="A4" t="str">
            <v>Bratislava Karlova Ves</v>
          </cell>
          <cell r="B4">
            <v>2018</v>
          </cell>
          <cell r="C4">
            <v>4.1779999999999999</v>
          </cell>
          <cell r="D4">
            <v>2.8439999999999999</v>
          </cell>
          <cell r="E4">
            <v>1.022</v>
          </cell>
          <cell r="F4">
            <v>0.312</v>
          </cell>
          <cell r="G4">
            <v>1E-3</v>
          </cell>
        </row>
        <row r="5">
          <cell r="A5" t="str">
            <v>Praha 14</v>
          </cell>
          <cell r="B5">
            <v>2018</v>
          </cell>
          <cell r="C5">
            <v>5.9269999999999996</v>
          </cell>
          <cell r="D5">
            <v>3.5329999999999999</v>
          </cell>
          <cell r="E5">
            <v>2.0310000000000001</v>
          </cell>
          <cell r="F5">
            <v>0.36199999999999999</v>
          </cell>
          <cell r="G5">
            <v>1E-3</v>
          </cell>
        </row>
        <row r="6">
          <cell r="A6" t="str">
            <v>Praha 8</v>
          </cell>
          <cell r="B6">
            <v>2016</v>
          </cell>
          <cell r="C6">
            <v>5.5990000000000002</v>
          </cell>
          <cell r="D6">
            <v>4.2489999999999997</v>
          </cell>
          <cell r="E6">
            <v>1.143</v>
          </cell>
          <cell r="F6">
            <v>0.20799999999999999</v>
          </cell>
        </row>
        <row r="7">
          <cell r="A7" t="str">
            <v>Opava</v>
          </cell>
          <cell r="B7">
            <v>2016</v>
          </cell>
          <cell r="C7">
            <v>7.1609999999999996</v>
          </cell>
          <cell r="D7">
            <v>4.9740000000000002</v>
          </cell>
          <cell r="E7">
            <v>1.96</v>
          </cell>
          <cell r="F7">
            <v>0.22600000000000001</v>
          </cell>
          <cell r="G7">
            <v>1E-3</v>
          </cell>
        </row>
        <row r="8">
          <cell r="A8" t="str">
            <v>Krnov</v>
          </cell>
          <cell r="B8">
            <v>2016</v>
          </cell>
          <cell r="C8">
            <v>5.3649662231717432</v>
          </cell>
          <cell r="D8">
            <v>3.2299382360768196</v>
          </cell>
          <cell r="E8">
            <v>1.8773384423385906</v>
          </cell>
          <cell r="F8">
            <v>0.25488506701876945</v>
          </cell>
          <cell r="G8">
            <v>2.8044777375641782E-3</v>
          </cell>
        </row>
        <row r="9">
          <cell r="A9" t="str">
            <v>Chrudim</v>
          </cell>
          <cell r="B9">
            <v>2014</v>
          </cell>
          <cell r="C9">
            <v>6.4865525383306215</v>
          </cell>
          <cell r="D9">
            <v>4.7927573577852236</v>
          </cell>
          <cell r="E9">
            <v>1.4093488010580146</v>
          </cell>
          <cell r="F9">
            <v>0.28400729026149796</v>
          </cell>
          <cell r="G9">
            <v>4.3908922588608711E-4</v>
          </cell>
        </row>
        <row r="10">
          <cell r="A10" t="str">
            <v>Vrchlabí</v>
          </cell>
          <cell r="B10">
            <v>2012</v>
          </cell>
          <cell r="C10">
            <v>7.7876007133573344</v>
          </cell>
          <cell r="D10">
            <v>6.4351553210995442</v>
          </cell>
          <cell r="E10">
            <v>1.2571958432774402</v>
          </cell>
          <cell r="F10">
            <v>9.8291030342039259E-2</v>
          </cell>
          <cell r="G10">
            <v>-3.041481361688365E-3</v>
          </cell>
        </row>
      </sheetData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96221C-4438-814B-A254-7EBAFE672426}">
  <dimension ref="A1:Z30"/>
  <sheetViews>
    <sheetView tabSelected="1" zoomScale="135" zoomScaleNormal="135" zoomScalePageLayoutView="150" workbookViewId="0">
      <selection activeCell="H1" sqref="H1:M16"/>
    </sheetView>
  </sheetViews>
  <sheetFormatPr baseColWidth="10" defaultColWidth="10" defaultRowHeight="13" x14ac:dyDescent="0.15"/>
  <cols>
    <col min="1" max="1" width="10" style="8"/>
    <col min="2" max="2" width="13.83203125" style="8" bestFit="1" customWidth="1"/>
    <col min="3" max="3" width="9" style="8" bestFit="1" customWidth="1"/>
    <col min="4" max="4" width="10" style="8"/>
    <col min="5" max="6" width="23.5" style="8" customWidth="1"/>
    <col min="7" max="7" width="11.1640625" style="8" customWidth="1"/>
    <col min="8" max="8" width="21.83203125" style="8" bestFit="1" customWidth="1"/>
    <col min="9" max="9" width="8.6640625" style="8" customWidth="1"/>
    <col min="10" max="17" width="10" style="8"/>
    <col min="18" max="18" width="20" style="8" customWidth="1"/>
    <col min="19" max="16384" width="10" style="8"/>
  </cols>
  <sheetData>
    <row r="1" spans="1:26" s="4" customFormat="1" ht="23" x14ac:dyDescent="0.25">
      <c r="A1" s="4" t="s">
        <v>3</v>
      </c>
      <c r="H1" s="50"/>
      <c r="I1" s="50"/>
      <c r="J1" s="50"/>
      <c r="K1" s="50"/>
      <c r="L1" s="50"/>
      <c r="M1" s="50"/>
    </row>
    <row r="2" spans="1:26" ht="48" x14ac:dyDescent="0.25">
      <c r="A2" s="5"/>
      <c r="B2" s="6" t="s">
        <v>5</v>
      </c>
      <c r="C2" s="7" t="s">
        <v>6</v>
      </c>
      <c r="D2" s="6" t="s">
        <v>7</v>
      </c>
      <c r="H2" s="51"/>
      <c r="I2" s="52"/>
      <c r="J2" s="53"/>
      <c r="K2" s="54"/>
      <c r="L2" s="51"/>
      <c r="M2" s="51"/>
      <c r="N2" s="47"/>
      <c r="O2" s="9"/>
      <c r="P2" s="7"/>
      <c r="R2" s="5"/>
      <c r="S2" s="9"/>
      <c r="T2" s="7"/>
      <c r="U2" s="6"/>
      <c r="W2" s="5"/>
      <c r="X2" s="9"/>
      <c r="Y2" s="7"/>
      <c r="Z2" s="6"/>
    </row>
    <row r="3" spans="1:26" ht="16" x14ac:dyDescent="0.2">
      <c r="A3" s="5" t="s">
        <v>4</v>
      </c>
      <c r="B3" s="10">
        <f>[2]algoritmus!F34</f>
        <v>60887.175840000004</v>
      </c>
      <c r="C3" s="11">
        <f>B3/[2]algoritmus!E$5</f>
        <v>5.121303376230129</v>
      </c>
      <c r="D3" s="12">
        <f>C3/$C$7</f>
        <v>0.69821257605377918</v>
      </c>
      <c r="H3" s="53"/>
      <c r="I3" s="55"/>
      <c r="J3" s="56"/>
      <c r="K3" s="32"/>
      <c r="L3" s="51"/>
      <c r="M3" s="51"/>
      <c r="N3" s="48"/>
      <c r="O3" s="13"/>
      <c r="P3" s="11"/>
      <c r="R3" s="14"/>
      <c r="S3" s="15"/>
      <c r="T3" s="11"/>
      <c r="U3" s="16"/>
      <c r="W3" s="7"/>
      <c r="X3" s="13"/>
      <c r="Y3" s="11"/>
      <c r="Z3" s="12"/>
    </row>
    <row r="4" spans="1:26" ht="16" x14ac:dyDescent="0.2">
      <c r="A4" s="5" t="s">
        <v>8</v>
      </c>
      <c r="B4" s="10">
        <f>[2]algoritmus!F47</f>
        <v>25227.955500000004</v>
      </c>
      <c r="C4" s="11">
        <f>B4/[2]algoritmus!E$5</f>
        <v>2.121957734039869</v>
      </c>
      <c r="D4" s="12">
        <f>C4/$C$7</f>
        <v>0.28929697518756037</v>
      </c>
      <c r="H4" s="53"/>
      <c r="I4" s="57"/>
      <c r="J4" s="56"/>
      <c r="K4" s="32"/>
      <c r="L4" s="51"/>
      <c r="M4" s="51"/>
      <c r="N4" s="48"/>
      <c r="O4" s="10"/>
      <c r="P4" s="11"/>
      <c r="R4" s="14"/>
      <c r="S4" s="15"/>
      <c r="T4" s="11"/>
      <c r="U4" s="16"/>
      <c r="W4" s="7"/>
      <c r="X4" s="10"/>
      <c r="Y4" s="11"/>
      <c r="Z4" s="12"/>
    </row>
    <row r="5" spans="1:26" ht="16" x14ac:dyDescent="0.2">
      <c r="A5" s="5" t="s">
        <v>9</v>
      </c>
      <c r="B5" s="10">
        <f>[2]algoritmus!F57</f>
        <v>1072.5615006887742</v>
      </c>
      <c r="C5" s="11">
        <f>B5/[2]algoritmus!E$5</f>
        <v>9.0214610201764175E-2</v>
      </c>
      <c r="D5" s="12">
        <f>C5/$C$7</f>
        <v>1.2299403249379158E-2</v>
      </c>
      <c r="H5" s="53"/>
      <c r="I5" s="57"/>
      <c r="J5" s="56"/>
      <c r="K5" s="32"/>
      <c r="L5" s="51"/>
      <c r="M5" s="51"/>
      <c r="N5" s="48"/>
      <c r="O5" s="10"/>
      <c r="P5" s="11"/>
      <c r="R5" s="17"/>
      <c r="S5" s="15"/>
      <c r="T5" s="11"/>
      <c r="U5" s="16"/>
      <c r="W5" s="7"/>
      <c r="X5" s="10"/>
      <c r="Y5" s="11"/>
      <c r="Z5" s="12"/>
    </row>
    <row r="6" spans="1:26" ht="19" customHeight="1" x14ac:dyDescent="0.2">
      <c r="A6" s="5" t="s">
        <v>10</v>
      </c>
      <c r="B6" s="10">
        <f>[2]algoritmus!F65</f>
        <v>16.66</v>
      </c>
      <c r="C6" s="11">
        <f>B6/[2]algoritmus!E$5</f>
        <v>1.4012953149970561E-3</v>
      </c>
      <c r="D6" s="18">
        <f>C6/$C$7</f>
        <v>1.9104550928135083E-4</v>
      </c>
      <c r="H6" s="53"/>
      <c r="I6" s="57"/>
      <c r="J6" s="56"/>
      <c r="K6" s="32"/>
      <c r="L6" s="51"/>
      <c r="M6" s="51"/>
      <c r="N6" s="48"/>
      <c r="O6" s="10"/>
      <c r="P6" s="11"/>
      <c r="R6" s="14"/>
      <c r="S6" s="15"/>
      <c r="T6" s="11"/>
      <c r="U6" s="16"/>
      <c r="W6" s="7"/>
      <c r="X6" s="10"/>
      <c r="Y6" s="11"/>
      <c r="Z6" s="12"/>
    </row>
    <row r="7" spans="1:26" ht="16" x14ac:dyDescent="0.2">
      <c r="A7" s="5" t="s">
        <v>3</v>
      </c>
      <c r="B7" s="19">
        <f>SUM(B3:B6)</f>
        <v>87204.352840688778</v>
      </c>
      <c r="C7" s="20">
        <f>B7/[2]algoritmus!E$5</f>
        <v>7.3348770157867591</v>
      </c>
      <c r="D7" s="12">
        <f>C7/C$7</f>
        <v>1</v>
      </c>
      <c r="H7" s="53"/>
      <c r="I7" s="58"/>
      <c r="J7" s="59"/>
      <c r="K7" s="32"/>
      <c r="L7" s="51"/>
      <c r="M7" s="51"/>
      <c r="N7" s="48"/>
      <c r="O7" s="21"/>
      <c r="P7" s="20"/>
      <c r="R7" s="14"/>
      <c r="S7" s="15"/>
      <c r="T7" s="22"/>
      <c r="U7" s="23"/>
      <c r="W7" s="7"/>
      <c r="X7" s="21"/>
      <c r="Y7" s="20"/>
      <c r="Z7" s="12"/>
    </row>
    <row r="8" spans="1:26" ht="16" x14ac:dyDescent="0.2">
      <c r="H8" s="51"/>
      <c r="I8" s="51"/>
      <c r="J8" s="51"/>
      <c r="K8" s="51"/>
      <c r="L8" s="51"/>
      <c r="M8" s="51"/>
      <c r="R8" s="14"/>
      <c r="S8" s="15"/>
      <c r="T8" s="11"/>
      <c r="U8" s="16"/>
    </row>
    <row r="9" spans="1:26" ht="16" x14ac:dyDescent="0.2">
      <c r="H9" s="60"/>
      <c r="I9" s="57"/>
      <c r="J9" s="56"/>
      <c r="K9" s="32"/>
      <c r="L9" s="51"/>
      <c r="M9" s="51"/>
      <c r="N9" s="49"/>
      <c r="O9" s="10"/>
      <c r="P9" s="11"/>
    </row>
    <row r="10" spans="1:26" ht="16" x14ac:dyDescent="0.2">
      <c r="H10" s="60"/>
      <c r="I10" s="57"/>
      <c r="J10" s="56"/>
      <c r="K10" s="32"/>
      <c r="L10" s="51"/>
      <c r="M10" s="51"/>
      <c r="N10" s="49"/>
      <c r="O10" s="10"/>
      <c r="P10" s="11"/>
    </row>
    <row r="11" spans="1:26" ht="16" x14ac:dyDescent="0.2">
      <c r="H11" s="60"/>
      <c r="I11" s="57"/>
      <c r="J11" s="56"/>
      <c r="K11" s="32"/>
      <c r="L11" s="51"/>
      <c r="M11" s="51"/>
      <c r="N11" s="49"/>
      <c r="O11" s="10"/>
      <c r="P11" s="11"/>
    </row>
    <row r="12" spans="1:26" ht="16" x14ac:dyDescent="0.2">
      <c r="H12" s="61"/>
      <c r="I12" s="57"/>
      <c r="J12" s="56"/>
      <c r="K12" s="32"/>
      <c r="L12" s="51"/>
      <c r="M12" s="51"/>
      <c r="N12" s="24"/>
      <c r="O12" s="25"/>
      <c r="P12" s="26"/>
    </row>
    <row r="13" spans="1:26" ht="16" x14ac:dyDescent="0.2">
      <c r="H13" s="60"/>
      <c r="I13" s="57"/>
      <c r="J13" s="56"/>
      <c r="K13" s="32"/>
      <c r="L13" s="51"/>
      <c r="M13" s="51"/>
      <c r="N13" s="24"/>
      <c r="O13" s="25"/>
      <c r="P13" s="26"/>
    </row>
    <row r="14" spans="1:26" ht="16" x14ac:dyDescent="0.2">
      <c r="H14" s="60"/>
      <c r="I14" s="57"/>
      <c r="J14" s="56"/>
      <c r="K14" s="32"/>
      <c r="L14" s="51"/>
      <c r="M14" s="51"/>
      <c r="N14" s="24"/>
      <c r="O14" s="25"/>
      <c r="P14" s="26"/>
    </row>
    <row r="15" spans="1:26" ht="16" x14ac:dyDescent="0.2">
      <c r="H15" s="61"/>
      <c r="I15" s="57"/>
      <c r="J15" s="56"/>
      <c r="K15" s="32"/>
      <c r="L15" s="51"/>
      <c r="M15" s="62"/>
    </row>
    <row r="16" spans="1:26" x14ac:dyDescent="0.15">
      <c r="H16" s="51"/>
      <c r="I16" s="51"/>
      <c r="J16" s="51"/>
      <c r="K16" s="51"/>
      <c r="L16" s="51"/>
      <c r="M16" s="51"/>
    </row>
    <row r="30" spans="18:21" ht="23" x14ac:dyDescent="0.25">
      <c r="R30" s="4"/>
      <c r="S30" s="4"/>
      <c r="T30" s="4"/>
      <c r="U30" s="4"/>
    </row>
  </sheetData>
  <pageMargins left="0.75" right="0.75" top="1" bottom="1" header="0.5" footer="0.5"/>
  <pageSetup paperSize="9" orientation="portrait" horizontalDpi="4294967292" verticalDpi="4294967292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15032B-9F69-7C46-8819-37FEDAAC7DC4}">
  <dimension ref="A1:Z30"/>
  <sheetViews>
    <sheetView zoomScale="135" zoomScaleNormal="135" zoomScalePageLayoutView="150" workbookViewId="0">
      <selection activeCell="H1" sqref="H1:N16"/>
    </sheetView>
  </sheetViews>
  <sheetFormatPr baseColWidth="10" defaultColWidth="10" defaultRowHeight="13" x14ac:dyDescent="0.15"/>
  <cols>
    <col min="1" max="1" width="10" style="8"/>
    <col min="2" max="2" width="13.83203125" style="8" bestFit="1" customWidth="1"/>
    <col min="3" max="3" width="9" style="8" bestFit="1" customWidth="1"/>
    <col min="4" max="4" width="10" style="8"/>
    <col min="5" max="6" width="23.5" style="8" customWidth="1"/>
    <col min="7" max="7" width="11.1640625" style="8" customWidth="1"/>
    <col min="8" max="8" width="21.83203125" style="8" bestFit="1" customWidth="1"/>
    <col min="9" max="9" width="8.6640625" style="8" customWidth="1"/>
    <col min="10" max="17" width="10" style="8"/>
    <col min="18" max="18" width="20" style="8" customWidth="1"/>
    <col min="19" max="16384" width="10" style="8"/>
  </cols>
  <sheetData>
    <row r="1" spans="1:26" s="4" customFormat="1" ht="23" x14ac:dyDescent="0.25">
      <c r="A1" s="4" t="s">
        <v>3</v>
      </c>
      <c r="H1" s="50"/>
      <c r="I1" s="50"/>
      <c r="J1" s="50"/>
      <c r="K1" s="50"/>
      <c r="L1" s="50"/>
      <c r="M1" s="50"/>
      <c r="N1" s="50"/>
    </row>
    <row r="2" spans="1:26" ht="48" x14ac:dyDescent="0.25">
      <c r="A2" s="5"/>
      <c r="B2" s="6" t="s">
        <v>5</v>
      </c>
      <c r="C2" s="7" t="s">
        <v>6</v>
      </c>
      <c r="D2" s="6" t="s">
        <v>7</v>
      </c>
      <c r="H2" s="51"/>
      <c r="I2" s="52"/>
      <c r="J2" s="53"/>
      <c r="K2" s="54"/>
      <c r="L2" s="51"/>
      <c r="M2" s="51"/>
      <c r="N2" s="51"/>
      <c r="O2" s="63"/>
      <c r="P2" s="7"/>
      <c r="R2" s="5"/>
      <c r="S2" s="9"/>
      <c r="T2" s="7"/>
      <c r="U2" s="6"/>
      <c r="W2" s="5"/>
      <c r="X2" s="9"/>
      <c r="Y2" s="7"/>
      <c r="Z2" s="6"/>
    </row>
    <row r="3" spans="1:26" ht="16" x14ac:dyDescent="0.2">
      <c r="A3" s="5" t="s">
        <v>4</v>
      </c>
      <c r="B3" s="10">
        <f>[3]algoritmus!F34</f>
        <v>53485.931219999999</v>
      </c>
      <c r="C3" s="11">
        <f>B3/[3]algoritmus!E$5</f>
        <v>4.6148344452113887</v>
      </c>
      <c r="D3" s="12">
        <f>C3/$C$7</f>
        <v>0.67726135929228892</v>
      </c>
      <c r="H3" s="53"/>
      <c r="I3" s="55"/>
      <c r="J3" s="56"/>
      <c r="K3" s="32"/>
      <c r="L3" s="51"/>
      <c r="M3" s="51"/>
      <c r="N3" s="53"/>
      <c r="O3" s="64"/>
      <c r="P3" s="11"/>
      <c r="R3" s="14"/>
      <c r="S3" s="15"/>
      <c r="T3" s="11"/>
      <c r="U3" s="16"/>
      <c r="W3" s="7"/>
      <c r="X3" s="13"/>
      <c r="Y3" s="11"/>
      <c r="Z3" s="12"/>
    </row>
    <row r="4" spans="1:26" ht="16" x14ac:dyDescent="0.2">
      <c r="A4" s="5" t="s">
        <v>8</v>
      </c>
      <c r="B4" s="10">
        <f>[3]algoritmus!F47</f>
        <v>24518.994413004941</v>
      </c>
      <c r="C4" s="11">
        <f>B4/[3]algoritmus!E$5</f>
        <v>2.1155301478002539</v>
      </c>
      <c r="D4" s="12">
        <f>C4/$C$7</f>
        <v>0.31046982086426439</v>
      </c>
      <c r="H4" s="53"/>
      <c r="I4" s="57"/>
      <c r="J4" s="56"/>
      <c r="K4" s="32"/>
      <c r="L4" s="51"/>
      <c r="M4" s="51"/>
      <c r="N4" s="53"/>
      <c r="O4" s="65"/>
      <c r="P4" s="11"/>
      <c r="R4" s="14"/>
      <c r="S4" s="15"/>
      <c r="T4" s="11"/>
      <c r="U4" s="16"/>
      <c r="W4" s="7"/>
      <c r="X4" s="10"/>
      <c r="Y4" s="11"/>
      <c r="Z4" s="12"/>
    </row>
    <row r="5" spans="1:26" ht="16" x14ac:dyDescent="0.2">
      <c r="A5" s="5" t="s">
        <v>9</v>
      </c>
      <c r="B5" s="10">
        <f>[3]algoritmus!F57</f>
        <v>957.01583329496111</v>
      </c>
      <c r="C5" s="11">
        <f>B5/[3]algoritmus!E$5</f>
        <v>8.257254817040216E-2</v>
      </c>
      <c r="D5" s="12">
        <f>C5/$C$7</f>
        <v>1.2118137037861373E-2</v>
      </c>
      <c r="H5" s="53"/>
      <c r="I5" s="57"/>
      <c r="J5" s="56"/>
      <c r="K5" s="32"/>
      <c r="L5" s="51"/>
      <c r="M5" s="51"/>
      <c r="N5" s="53"/>
      <c r="O5" s="65"/>
      <c r="P5" s="11"/>
      <c r="R5" s="17"/>
      <c r="S5" s="15"/>
      <c r="T5" s="11"/>
      <c r="U5" s="16"/>
      <c r="W5" s="7"/>
      <c r="X5" s="10"/>
      <c r="Y5" s="11"/>
      <c r="Z5" s="12"/>
    </row>
    <row r="6" spans="1:26" ht="19" customHeight="1" x14ac:dyDescent="0.2">
      <c r="A6" s="5" t="s">
        <v>10</v>
      </c>
      <c r="B6" s="10">
        <f>[3]algoritmus!F65</f>
        <v>11.9</v>
      </c>
      <c r="C6" s="11">
        <f>B6/[3]algoritmus!E$5</f>
        <v>1.0267471958584986E-3</v>
      </c>
      <c r="D6" s="18">
        <f>C6/$C$7</f>
        <v>1.5068280558541686E-4</v>
      </c>
      <c r="H6" s="53"/>
      <c r="I6" s="57"/>
      <c r="J6" s="56"/>
      <c r="K6" s="32"/>
      <c r="L6" s="51"/>
      <c r="M6" s="51"/>
      <c r="N6" s="53"/>
      <c r="O6" s="65"/>
      <c r="P6" s="11"/>
      <c r="R6" s="14"/>
      <c r="S6" s="15"/>
      <c r="T6" s="11"/>
      <c r="U6" s="16"/>
      <c r="W6" s="7"/>
      <c r="X6" s="10"/>
      <c r="Y6" s="11"/>
      <c r="Z6" s="12"/>
    </row>
    <row r="7" spans="1:26" ht="16" x14ac:dyDescent="0.2">
      <c r="A7" s="5" t="s">
        <v>3</v>
      </c>
      <c r="B7" s="19">
        <f>SUM(B3:B6)</f>
        <v>78973.841466299898</v>
      </c>
      <c r="C7" s="20">
        <f>B7/[3]algoritmus!E$5</f>
        <v>6.813963888377903</v>
      </c>
      <c r="D7" s="12">
        <f>C7/C$7</f>
        <v>1</v>
      </c>
      <c r="H7" s="53"/>
      <c r="I7" s="58"/>
      <c r="J7" s="59"/>
      <c r="K7" s="32"/>
      <c r="L7" s="51"/>
      <c r="M7" s="51"/>
      <c r="N7" s="53"/>
      <c r="O7" s="66"/>
      <c r="P7" s="20"/>
      <c r="R7" s="14"/>
      <c r="S7" s="15"/>
      <c r="T7" s="22"/>
      <c r="U7" s="23"/>
      <c r="W7" s="7"/>
      <c r="X7" s="21"/>
      <c r="Y7" s="20"/>
      <c r="Z7" s="12"/>
    </row>
    <row r="8" spans="1:26" ht="16" x14ac:dyDescent="0.2">
      <c r="H8" s="51"/>
      <c r="I8" s="51"/>
      <c r="J8" s="51"/>
      <c r="K8" s="51"/>
      <c r="L8" s="51"/>
      <c r="M8" s="51"/>
      <c r="N8" s="51"/>
      <c r="R8" s="14"/>
      <c r="S8" s="15"/>
      <c r="T8" s="11"/>
      <c r="U8" s="16"/>
    </row>
    <row r="9" spans="1:26" ht="16" x14ac:dyDescent="0.2">
      <c r="H9" s="60"/>
      <c r="I9" s="57"/>
      <c r="J9" s="56"/>
      <c r="K9" s="32"/>
      <c r="L9" s="51"/>
      <c r="M9" s="51"/>
      <c r="N9" s="67"/>
      <c r="O9" s="65"/>
      <c r="P9" s="11"/>
    </row>
    <row r="10" spans="1:26" ht="16" x14ac:dyDescent="0.2">
      <c r="H10" s="60"/>
      <c r="I10" s="57"/>
      <c r="J10" s="56"/>
      <c r="K10" s="32"/>
      <c r="L10" s="51"/>
      <c r="M10" s="51"/>
      <c r="N10" s="67"/>
      <c r="O10" s="65"/>
      <c r="P10" s="11"/>
    </row>
    <row r="11" spans="1:26" ht="16" x14ac:dyDescent="0.2">
      <c r="H11" s="60"/>
      <c r="I11" s="57"/>
      <c r="J11" s="56"/>
      <c r="K11" s="32"/>
      <c r="L11" s="51"/>
      <c r="M11" s="51"/>
      <c r="N11" s="67"/>
      <c r="O11" s="65"/>
      <c r="P11" s="11"/>
    </row>
    <row r="12" spans="1:26" ht="16" x14ac:dyDescent="0.2">
      <c r="H12" s="61"/>
      <c r="I12" s="57"/>
      <c r="J12" s="56"/>
      <c r="K12" s="32"/>
      <c r="L12" s="51"/>
      <c r="M12" s="51"/>
      <c r="N12" s="67"/>
      <c r="O12" s="25"/>
      <c r="P12" s="26"/>
    </row>
    <row r="13" spans="1:26" ht="16" x14ac:dyDescent="0.2">
      <c r="H13" s="60"/>
      <c r="I13" s="57"/>
      <c r="J13" s="56"/>
      <c r="K13" s="32"/>
      <c r="L13" s="51"/>
      <c r="M13" s="51"/>
      <c r="N13" s="67"/>
      <c r="O13" s="25"/>
      <c r="P13" s="26"/>
    </row>
    <row r="14" spans="1:26" ht="16" x14ac:dyDescent="0.2">
      <c r="H14" s="60"/>
      <c r="I14" s="57"/>
      <c r="J14" s="56"/>
      <c r="K14" s="32"/>
      <c r="L14" s="51"/>
      <c r="M14" s="51"/>
      <c r="N14" s="67"/>
      <c r="O14" s="25"/>
      <c r="P14" s="26"/>
    </row>
    <row r="15" spans="1:26" ht="16" x14ac:dyDescent="0.2">
      <c r="H15" s="61"/>
      <c r="I15" s="57"/>
      <c r="J15" s="56"/>
      <c r="K15" s="32"/>
      <c r="L15" s="51"/>
      <c r="M15" s="62"/>
      <c r="N15" s="51"/>
    </row>
    <row r="16" spans="1:26" x14ac:dyDescent="0.15">
      <c r="H16" s="51"/>
      <c r="I16" s="51"/>
      <c r="J16" s="51"/>
      <c r="K16" s="51"/>
      <c r="L16" s="51"/>
      <c r="M16" s="51"/>
      <c r="N16" s="51"/>
    </row>
    <row r="30" spans="18:21" ht="23" x14ac:dyDescent="0.25">
      <c r="R30" s="4"/>
      <c r="S30" s="4"/>
      <c r="T30" s="4"/>
      <c r="U30" s="4"/>
    </row>
  </sheetData>
  <pageMargins left="0.75" right="0.75" top="1" bottom="1" header="0.5" footer="0.5"/>
  <pageSetup paperSize="9" orientation="portrait" horizontalDpi="4294967292" verticalDpi="4294967292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233851-CD4D-674E-B687-1BBBFA489D04}">
  <dimension ref="A1:Z30"/>
  <sheetViews>
    <sheetView zoomScale="135" zoomScaleNormal="135" zoomScalePageLayoutView="150" workbookViewId="0">
      <selection activeCell="C3" sqref="C3:C6"/>
    </sheetView>
  </sheetViews>
  <sheetFormatPr baseColWidth="10" defaultColWidth="10" defaultRowHeight="13" x14ac:dyDescent="0.15"/>
  <cols>
    <col min="1" max="1" width="10" style="8"/>
    <col min="2" max="2" width="13.83203125" style="8" bestFit="1" customWidth="1"/>
    <col min="3" max="3" width="9" style="8" bestFit="1" customWidth="1"/>
    <col min="4" max="4" width="10" style="8"/>
    <col min="5" max="6" width="23.5" style="8" customWidth="1"/>
    <col min="7" max="7" width="11.1640625" style="8" customWidth="1"/>
    <col min="8" max="8" width="21.83203125" style="8" bestFit="1" customWidth="1"/>
    <col min="9" max="9" width="8.6640625" style="8" customWidth="1"/>
    <col min="10" max="17" width="10" style="8"/>
    <col min="18" max="18" width="20" style="8" customWidth="1"/>
    <col min="19" max="16384" width="10" style="8"/>
  </cols>
  <sheetData>
    <row r="1" spans="1:26" s="4" customFormat="1" ht="23" x14ac:dyDescent="0.25">
      <c r="A1" s="4" t="s">
        <v>3</v>
      </c>
    </row>
    <row r="2" spans="1:26" ht="48" x14ac:dyDescent="0.25">
      <c r="A2" s="5"/>
      <c r="B2" s="6" t="s">
        <v>5</v>
      </c>
      <c r="C2" s="7" t="s">
        <v>6</v>
      </c>
      <c r="D2" s="6" t="s">
        <v>7</v>
      </c>
      <c r="I2" s="27"/>
      <c r="J2" s="28"/>
      <c r="K2" s="29"/>
      <c r="O2" s="27"/>
      <c r="P2" s="28"/>
      <c r="S2" s="27"/>
      <c r="T2" s="28"/>
      <c r="U2" s="29"/>
      <c r="X2" s="27"/>
      <c r="Y2" s="28"/>
      <c r="Z2" s="30"/>
    </row>
    <row r="3" spans="1:26" ht="16" x14ac:dyDescent="0.2">
      <c r="A3" s="5" t="s">
        <v>4</v>
      </c>
      <c r="B3" s="10">
        <f>[4]algoritmus!F34</f>
        <v>57971.961960000008</v>
      </c>
      <c r="C3" s="11">
        <f>B3/[4]algoritmus!E$5</f>
        <v>5.064380358172448</v>
      </c>
      <c r="D3" s="12">
        <f>C3/$C$7</f>
        <v>0.69633813681845413</v>
      </c>
      <c r="H3" s="28"/>
      <c r="I3" s="31"/>
      <c r="J3" s="26"/>
      <c r="K3" s="32"/>
      <c r="N3" s="28"/>
      <c r="O3" s="33"/>
      <c r="P3" s="26"/>
      <c r="R3" s="34"/>
      <c r="S3" s="35"/>
      <c r="T3" s="26"/>
      <c r="U3" s="36"/>
      <c r="W3" s="28"/>
      <c r="X3" s="33"/>
      <c r="Y3" s="26"/>
      <c r="Z3" s="37"/>
    </row>
    <row r="4" spans="1:26" ht="16" x14ac:dyDescent="0.2">
      <c r="A4" s="5" t="s">
        <v>8</v>
      </c>
      <c r="B4" s="10">
        <f>[4]algoritmus!F47</f>
        <v>24434.106681394958</v>
      </c>
      <c r="C4" s="11">
        <f>B4/[4]algoritmus!E$5</f>
        <v>2.134542385026204</v>
      </c>
      <c r="D4" s="12">
        <f>C4/$C$7</f>
        <v>0.29349360873943936</v>
      </c>
      <c r="H4" s="28"/>
      <c r="I4" s="35"/>
      <c r="J4" s="26"/>
      <c r="K4" s="32"/>
      <c r="N4" s="28"/>
      <c r="O4" s="25"/>
      <c r="P4" s="26"/>
      <c r="R4" s="34"/>
      <c r="S4" s="35"/>
      <c r="T4" s="26"/>
      <c r="U4" s="36"/>
      <c r="W4" s="28"/>
      <c r="X4" s="25"/>
      <c r="Y4" s="26"/>
      <c r="Z4" s="37"/>
    </row>
    <row r="5" spans="1:26" ht="16" x14ac:dyDescent="0.2">
      <c r="A5" s="5" t="s">
        <v>9</v>
      </c>
      <c r="B5" s="10">
        <f>[4]algoritmus!F57</f>
        <v>839.39364299518036</v>
      </c>
      <c r="C5" s="11">
        <f>B5/[4]algoritmus!E$5</f>
        <v>7.3328701231342747E-2</v>
      </c>
      <c r="D5" s="12">
        <f>C5/$C$7</f>
        <v>1.0082491357180874E-2</v>
      </c>
      <c r="H5" s="28"/>
      <c r="I5" s="35"/>
      <c r="J5" s="26"/>
      <c r="K5" s="32"/>
      <c r="N5" s="28"/>
      <c r="O5" s="25"/>
      <c r="P5" s="26"/>
      <c r="R5" s="38"/>
      <c r="S5" s="35"/>
      <c r="T5" s="26"/>
      <c r="U5" s="36"/>
      <c r="W5" s="28"/>
      <c r="X5" s="25"/>
      <c r="Y5" s="26"/>
      <c r="Z5" s="37"/>
    </row>
    <row r="6" spans="1:26" ht="19" customHeight="1" x14ac:dyDescent="0.2">
      <c r="A6" s="5" t="s">
        <v>10</v>
      </c>
      <c r="B6" s="10">
        <f>[4]algoritmus!F65</f>
        <v>7.14</v>
      </c>
      <c r="C6" s="11">
        <f>B6/[4]algoritmus!E$5</f>
        <v>6.2374421245741242E-4</v>
      </c>
      <c r="D6" s="18">
        <f>C6/$C$7</f>
        <v>8.576308492567985E-5</v>
      </c>
      <c r="H6" s="28"/>
      <c r="I6" s="35"/>
      <c r="J6" s="26"/>
      <c r="K6" s="32"/>
      <c r="N6" s="28"/>
      <c r="O6" s="25"/>
      <c r="P6" s="26"/>
      <c r="R6" s="34"/>
      <c r="S6" s="35"/>
      <c r="T6" s="26"/>
      <c r="U6" s="36"/>
      <c r="W6" s="28"/>
      <c r="X6" s="25"/>
      <c r="Y6" s="26"/>
      <c r="Z6" s="37"/>
    </row>
    <row r="7" spans="1:26" ht="16" x14ac:dyDescent="0.2">
      <c r="A7" s="5" t="s">
        <v>3</v>
      </c>
      <c r="B7" s="19">
        <f>SUM(B3:B6)</f>
        <v>83252.602284390145</v>
      </c>
      <c r="C7" s="20">
        <f>B7/[4]algoritmus!E$5</f>
        <v>7.2728751886424519</v>
      </c>
      <c r="D7" s="12">
        <f>C7/C$7</f>
        <v>1</v>
      </c>
      <c r="H7" s="28"/>
      <c r="I7" s="39"/>
      <c r="J7" s="40"/>
      <c r="K7" s="32"/>
      <c r="N7" s="28"/>
      <c r="O7" s="41"/>
      <c r="P7" s="40"/>
      <c r="R7" s="34"/>
      <c r="S7" s="35"/>
      <c r="T7" s="42"/>
      <c r="U7" s="43"/>
      <c r="W7" s="28"/>
      <c r="X7" s="41"/>
      <c r="Y7" s="40"/>
      <c r="Z7" s="37"/>
    </row>
    <row r="8" spans="1:26" ht="16" x14ac:dyDescent="0.2">
      <c r="R8" s="34"/>
      <c r="S8" s="35"/>
      <c r="T8" s="26"/>
      <c r="U8" s="36"/>
    </row>
    <row r="9" spans="1:26" ht="16" x14ac:dyDescent="0.2">
      <c r="H9" s="38"/>
      <c r="I9" s="35"/>
      <c r="J9" s="26"/>
      <c r="K9" s="32"/>
      <c r="N9" s="24"/>
      <c r="O9" s="25"/>
      <c r="P9" s="26"/>
    </row>
    <row r="10" spans="1:26" ht="16" x14ac:dyDescent="0.2">
      <c r="H10" s="38"/>
      <c r="I10" s="35"/>
      <c r="J10" s="26"/>
      <c r="K10" s="32"/>
      <c r="N10" s="24"/>
      <c r="O10" s="25"/>
      <c r="P10" s="26"/>
    </row>
    <row r="11" spans="1:26" ht="16" x14ac:dyDescent="0.2">
      <c r="H11" s="38"/>
      <c r="I11" s="35"/>
      <c r="J11" s="26"/>
      <c r="K11" s="32"/>
      <c r="N11" s="24"/>
      <c r="O11" s="25"/>
      <c r="P11" s="26"/>
    </row>
    <row r="12" spans="1:26" ht="16" x14ac:dyDescent="0.2">
      <c r="H12" s="34"/>
      <c r="I12" s="35"/>
      <c r="J12" s="26"/>
      <c r="K12" s="32"/>
      <c r="N12" s="24"/>
      <c r="O12" s="25"/>
      <c r="P12" s="26"/>
    </row>
    <row r="13" spans="1:26" ht="16" x14ac:dyDescent="0.2">
      <c r="H13" s="38"/>
      <c r="I13" s="35"/>
      <c r="J13" s="26"/>
      <c r="K13" s="32"/>
      <c r="N13" s="24"/>
      <c r="O13" s="25"/>
      <c r="P13" s="26"/>
    </row>
    <row r="14" spans="1:26" ht="16" x14ac:dyDescent="0.2">
      <c r="H14" s="38"/>
      <c r="I14" s="35"/>
      <c r="J14" s="26"/>
      <c r="K14" s="32"/>
      <c r="N14" s="24"/>
      <c r="O14" s="25"/>
      <c r="P14" s="26"/>
    </row>
    <row r="15" spans="1:26" ht="16" x14ac:dyDescent="0.2">
      <c r="H15" s="34"/>
      <c r="I15" s="35"/>
      <c r="J15" s="26"/>
      <c r="K15" s="32"/>
      <c r="M15" s="25"/>
    </row>
    <row r="30" spans="18:21" ht="23" x14ac:dyDescent="0.25">
      <c r="R30" s="4"/>
      <c r="S30" s="4"/>
      <c r="T30" s="4"/>
      <c r="U30" s="4"/>
    </row>
  </sheetData>
  <pageMargins left="0.75" right="0.75" top="1" bottom="1" header="0.5" footer="0.5"/>
  <pageSetup paperSize="9" orientation="portrait" horizontalDpi="4294967292" verticalDpi="4294967292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95368D-26BE-814A-B3DD-624FB7878AAC}">
  <dimension ref="A2:L10"/>
  <sheetViews>
    <sheetView zoomScale="125" workbookViewId="0">
      <selection activeCell="C7" sqref="C7"/>
    </sheetView>
  </sheetViews>
  <sheetFormatPr baseColWidth="10" defaultColWidth="10.83203125" defaultRowHeight="15" x14ac:dyDescent="0.2"/>
  <cols>
    <col min="1" max="1" width="10.83203125" style="1"/>
    <col min="2" max="2" width="13.5" style="1" bestFit="1" customWidth="1"/>
    <col min="3" max="3" width="12" style="1" customWidth="1"/>
    <col min="4" max="16384" width="10.83203125" style="1"/>
  </cols>
  <sheetData>
    <row r="2" spans="1:12" x14ac:dyDescent="0.2">
      <c r="A2" s="46" t="s">
        <v>0</v>
      </c>
    </row>
    <row r="6" spans="1:12" x14ac:dyDescent="0.2">
      <c r="B6" s="44" t="s">
        <v>1</v>
      </c>
      <c r="C6" s="44"/>
      <c r="F6" s="2"/>
      <c r="H6" s="2"/>
      <c r="L6" s="3"/>
    </row>
    <row r="7" spans="1:12" x14ac:dyDescent="0.2">
      <c r="B7" s="44"/>
      <c r="C7" s="45" t="s">
        <v>2</v>
      </c>
      <c r="D7" s="2"/>
      <c r="E7" s="2"/>
      <c r="F7" s="2"/>
      <c r="G7" s="2"/>
      <c r="H7" s="2"/>
      <c r="L7" s="3"/>
    </row>
    <row r="8" spans="1:12" x14ac:dyDescent="0.2">
      <c r="B8" s="44">
        <v>2011</v>
      </c>
      <c r="C8" s="45">
        <v>7.335</v>
      </c>
    </row>
    <row r="9" spans="1:12" x14ac:dyDescent="0.2">
      <c r="B9" s="44">
        <v>2015</v>
      </c>
      <c r="C9" s="45">
        <v>6.8140000000000001</v>
      </c>
    </row>
    <row r="10" spans="1:12" x14ac:dyDescent="0.2">
      <c r="B10" s="44">
        <v>2019</v>
      </c>
      <c r="C10" s="44">
        <v>7.27</v>
      </c>
    </row>
  </sheetData>
  <pageMargins left="0.75" right="0.75" top="1" bottom="1" header="0.5" footer="0.5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5DB8F6-3ED2-6F49-9D8D-A36FD5BB943A}">
  <dimension ref="A1:R18"/>
  <sheetViews>
    <sheetView zoomScale="129" zoomScaleNormal="129" workbookViewId="0">
      <selection activeCell="B33" sqref="B33"/>
    </sheetView>
  </sheetViews>
  <sheetFormatPr baseColWidth="10" defaultColWidth="7.5" defaultRowHeight="13" x14ac:dyDescent="0.15"/>
  <cols>
    <col min="1" max="1" width="13.5" style="8" customWidth="1"/>
    <col min="2" max="16384" width="7.5" style="8"/>
  </cols>
  <sheetData>
    <row r="1" spans="1:18" x14ac:dyDescent="0.15">
      <c r="A1" s="8" t="s">
        <v>11</v>
      </c>
    </row>
    <row r="3" spans="1:18" x14ac:dyDescent="0.15">
      <c r="A3" s="5" t="s">
        <v>12</v>
      </c>
      <c r="B3" s="5" t="s">
        <v>13</v>
      </c>
      <c r="C3" s="5" t="s">
        <v>14</v>
      </c>
      <c r="D3" s="5" t="s">
        <v>4</v>
      </c>
      <c r="E3" s="5" t="s">
        <v>8</v>
      </c>
      <c r="F3" s="5" t="s">
        <v>9</v>
      </c>
      <c r="G3" s="5" t="s">
        <v>10</v>
      </c>
    </row>
    <row r="4" spans="1:18" x14ac:dyDescent="0.15">
      <c r="A4" s="5" t="s">
        <v>26</v>
      </c>
      <c r="B4" s="5">
        <v>2019</v>
      </c>
      <c r="C4" s="11">
        <v>7.2729999999999997</v>
      </c>
      <c r="D4" s="11">
        <v>5.064380358172448</v>
      </c>
      <c r="E4" s="11">
        <v>2.134542385026204</v>
      </c>
      <c r="F4" s="11">
        <v>7.3328701231342747E-2</v>
      </c>
      <c r="G4" s="11">
        <v>6.2374421245741242E-4</v>
      </c>
    </row>
    <row r="5" spans="1:18" ht="28" x14ac:dyDescent="0.15">
      <c r="A5" s="68" t="s">
        <v>15</v>
      </c>
      <c r="B5" s="5">
        <v>2018</v>
      </c>
      <c r="C5" s="5">
        <v>4.1779999999999999</v>
      </c>
      <c r="D5" s="5">
        <v>2.8439999999999999</v>
      </c>
      <c r="E5" s="5">
        <v>1.022</v>
      </c>
      <c r="F5" s="5">
        <v>0.312</v>
      </c>
      <c r="G5" s="5">
        <v>1E-3</v>
      </c>
    </row>
    <row r="6" spans="1:18" x14ac:dyDescent="0.15">
      <c r="A6" s="69" t="s">
        <v>16</v>
      </c>
      <c r="B6" s="5">
        <v>2018</v>
      </c>
      <c r="C6" s="5">
        <v>5.9269999999999996</v>
      </c>
      <c r="D6" s="5">
        <v>3.5329999999999999</v>
      </c>
      <c r="E6" s="5">
        <v>2.0310000000000001</v>
      </c>
      <c r="F6" s="5">
        <v>0.36199999999999999</v>
      </c>
      <c r="G6" s="5">
        <v>1E-3</v>
      </c>
    </row>
    <row r="7" spans="1:18" x14ac:dyDescent="0.15">
      <c r="A7" s="69" t="s">
        <v>17</v>
      </c>
      <c r="B7" s="5">
        <v>2016</v>
      </c>
      <c r="C7" s="5">
        <v>5.5990000000000002</v>
      </c>
      <c r="D7" s="5">
        <v>4.2489999999999997</v>
      </c>
      <c r="E7" s="5">
        <v>1.143</v>
      </c>
      <c r="F7" s="5">
        <v>0.20799999999999999</v>
      </c>
      <c r="G7" s="5"/>
    </row>
    <row r="8" spans="1:18" x14ac:dyDescent="0.15">
      <c r="A8" s="5" t="s">
        <v>18</v>
      </c>
      <c r="B8" s="5">
        <v>2016</v>
      </c>
      <c r="C8" s="11">
        <v>7.1609999999999996</v>
      </c>
      <c r="D8" s="11">
        <v>4.9740000000000002</v>
      </c>
      <c r="E8" s="11">
        <v>1.96</v>
      </c>
      <c r="F8" s="11">
        <v>0.22600000000000001</v>
      </c>
      <c r="G8" s="11">
        <v>1E-3</v>
      </c>
    </row>
    <row r="9" spans="1:18" x14ac:dyDescent="0.15">
      <c r="A9" s="5" t="s">
        <v>19</v>
      </c>
      <c r="B9" s="5">
        <v>2016</v>
      </c>
      <c r="C9" s="11">
        <v>5.3649662231717432</v>
      </c>
      <c r="D9" s="11">
        <v>3.2299382360768196</v>
      </c>
      <c r="E9" s="11">
        <v>1.8773384423385906</v>
      </c>
      <c r="F9" s="11">
        <v>0.25488506701876945</v>
      </c>
      <c r="G9" s="11">
        <v>2.8044777375641782E-3</v>
      </c>
    </row>
    <row r="10" spans="1:18" x14ac:dyDescent="0.15">
      <c r="A10" s="5" t="s">
        <v>20</v>
      </c>
      <c r="B10" s="5">
        <v>2014</v>
      </c>
      <c r="C10" s="11">
        <v>6.4865525383306215</v>
      </c>
      <c r="D10" s="11">
        <v>4.7927573577852236</v>
      </c>
      <c r="E10" s="11">
        <v>1.4093488010580146</v>
      </c>
      <c r="F10" s="11">
        <v>0.28400729026149796</v>
      </c>
      <c r="G10" s="11">
        <v>4.3908922588608711E-4</v>
      </c>
    </row>
    <row r="11" spans="1:18" x14ac:dyDescent="0.15">
      <c r="A11" s="5" t="s">
        <v>21</v>
      </c>
      <c r="B11" s="5">
        <v>2012</v>
      </c>
      <c r="C11" s="11">
        <v>7.7876007133573344</v>
      </c>
      <c r="D11" s="11">
        <v>6.4351553210995442</v>
      </c>
      <c r="E11" s="11">
        <v>1.2571958432774402</v>
      </c>
      <c r="F11" s="11">
        <v>9.8291030342039259E-2</v>
      </c>
      <c r="G11" s="11">
        <v>-3.041481361688365E-3</v>
      </c>
    </row>
    <row r="15" spans="1:18" ht="14" thickBot="1" x14ac:dyDescent="0.2"/>
    <row r="16" spans="1:18" ht="15" thickBot="1" x14ac:dyDescent="0.2">
      <c r="K16" s="70" t="s">
        <v>12</v>
      </c>
      <c r="L16" s="71" t="s">
        <v>22</v>
      </c>
      <c r="M16" s="71" t="s">
        <v>23</v>
      </c>
      <c r="N16" s="71" t="s">
        <v>1</v>
      </c>
      <c r="O16" s="71" t="s">
        <v>4</v>
      </c>
      <c r="P16" s="71" t="s">
        <v>8</v>
      </c>
      <c r="Q16" s="71" t="s">
        <v>9</v>
      </c>
      <c r="R16" s="72" t="s">
        <v>10</v>
      </c>
    </row>
    <row r="17" spans="11:18" ht="15" thickBot="1" x14ac:dyDescent="0.2">
      <c r="K17" s="73" t="s">
        <v>16</v>
      </c>
      <c r="L17" s="74">
        <v>2018</v>
      </c>
      <c r="M17" s="75" t="s">
        <v>24</v>
      </c>
      <c r="N17" s="74">
        <v>5.9269999999999996</v>
      </c>
      <c r="O17" s="74">
        <v>3.5329999999999999</v>
      </c>
      <c r="P17" s="74">
        <v>2.0310000000000001</v>
      </c>
      <c r="Q17" s="74">
        <v>0.36199999999999999</v>
      </c>
      <c r="R17" s="74">
        <v>1E-3</v>
      </c>
    </row>
    <row r="18" spans="11:18" ht="15" thickBot="1" x14ac:dyDescent="0.2">
      <c r="K18" s="76" t="s">
        <v>17</v>
      </c>
      <c r="L18" s="77">
        <v>2016</v>
      </c>
      <c r="M18" s="78" t="s">
        <v>24</v>
      </c>
      <c r="N18" s="77">
        <v>5.5990000000000002</v>
      </c>
      <c r="O18" s="77">
        <v>4.2489999999999997</v>
      </c>
      <c r="P18" s="77">
        <v>1.143</v>
      </c>
      <c r="Q18" s="77">
        <v>0.20799999999999999</v>
      </c>
      <c r="R18" s="77" t="s">
        <v>25</v>
      </c>
    </row>
  </sheetData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Listy</vt:lpstr>
      </vt:variant>
      <vt:variant>
        <vt:i4>5</vt:i4>
      </vt:variant>
    </vt:vector>
  </HeadingPairs>
  <TitlesOfParts>
    <vt:vector size="5" baseType="lpstr">
      <vt:lpstr>výsledek_10</vt:lpstr>
      <vt:lpstr>výsledek_15</vt:lpstr>
      <vt:lpstr>výsledek_19</vt:lpstr>
      <vt:lpstr>srovnání</vt:lpstr>
      <vt:lpstr>benchmarking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2020-02-09T21:33:26Z</dcterms:created>
  <dcterms:modified xsi:type="dcterms:W3CDTF">2020-02-10T10:43:00Z</dcterms:modified>
</cp:coreProperties>
</file>