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61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35" i="1"/>
  <c r="C35" i="1"/>
  <c r="C18" i="1"/>
  <c r="D18" i="1" s="1"/>
  <c r="D35" i="1" l="1"/>
  <c r="D7" i="1" l="1"/>
  <c r="D10" i="1"/>
  <c r="D13" i="1"/>
  <c r="C6" i="1"/>
  <c r="B48" i="1"/>
  <c r="C48" i="1"/>
  <c r="B22" i="1"/>
  <c r="D22" i="1" s="1"/>
  <c r="B6" i="1"/>
  <c r="C68" i="1" l="1"/>
  <c r="D48" i="1"/>
  <c r="D68" i="1" s="1"/>
  <c r="D6" i="1"/>
  <c r="B68" i="1"/>
</calcChain>
</file>

<file path=xl/sharedStrings.xml><?xml version="1.0" encoding="utf-8"?>
<sst xmlns="http://schemas.openxmlformats.org/spreadsheetml/2006/main" count="67" uniqueCount="64">
  <si>
    <t xml:space="preserve">Slezské divadlo </t>
  </si>
  <si>
    <t>Městské části - výdaje na kulturní oblast v MČ</t>
  </si>
  <si>
    <t xml:space="preserve">Kulturní příspěvkové organizace </t>
  </si>
  <si>
    <t xml:space="preserve">Majetek </t>
  </si>
  <si>
    <t xml:space="preserve">Dotace a granty </t>
  </si>
  <si>
    <t>Koncerty vážné hudby</t>
  </si>
  <si>
    <t xml:space="preserve">Festival Další břehy </t>
  </si>
  <si>
    <t xml:space="preserve">Výdaje </t>
  </si>
  <si>
    <t xml:space="preserve">Příjmy </t>
  </si>
  <si>
    <t>Promenádní koncerty dechových hudeb</t>
  </si>
  <si>
    <t xml:space="preserve">Festival Bezručova Opava </t>
  </si>
  <si>
    <t xml:space="preserve">Mezinárodní varhanní soutěž Petra Ebena </t>
  </si>
  <si>
    <t>Kulturní akce města (odbor kancelář primátora)</t>
  </si>
  <si>
    <t>Prezentační a kulturní akce (odbor kancelář primátora)</t>
  </si>
  <si>
    <t xml:space="preserve">Reprezentační ples města </t>
  </si>
  <si>
    <t xml:space="preserve">     - dotace MSK </t>
  </si>
  <si>
    <t xml:space="preserve">     - dotace MSK</t>
  </si>
  <si>
    <t xml:space="preserve">     - dotace MK </t>
  </si>
  <si>
    <t xml:space="preserve">     - příjmy z tomboly </t>
  </si>
  <si>
    <t xml:space="preserve">Vánoční trhy </t>
  </si>
  <si>
    <t xml:space="preserve">Velikonoční trhy </t>
  </si>
  <si>
    <t xml:space="preserve">Město vítá léto </t>
  </si>
  <si>
    <t xml:space="preserve">     - příjmy od sponzorů </t>
  </si>
  <si>
    <t xml:space="preserve">Opavské léto zábavy </t>
  </si>
  <si>
    <t xml:space="preserve">Lampiónový průvod, vzpomínkový večer </t>
  </si>
  <si>
    <t>Výstava Opava v roce 1968 (exteriérová výstava na Horním nám.)</t>
  </si>
  <si>
    <t>Slavnostní otevření kina Mír</t>
  </si>
  <si>
    <t xml:space="preserve">     - příjmy ze vstupného </t>
  </si>
  <si>
    <t>Příjmy z kulturních akcí (festivaly, koncerty)</t>
  </si>
  <si>
    <t xml:space="preserve">Celkem </t>
  </si>
  <si>
    <t xml:space="preserve">Příjmy a výdaje SMO na kulturu v roce 2018 </t>
  </si>
  <si>
    <t>Ostatní kulturní činnost (mimořádné koncerty filharmonie, divadlo atd.)</t>
  </si>
  <si>
    <t>Výdaje - příjmy</t>
  </si>
  <si>
    <t xml:space="preserve">     - investiční dotace (MSK)</t>
  </si>
  <si>
    <t xml:space="preserve">     - neinvestiční dotace (MSK) </t>
  </si>
  <si>
    <t xml:space="preserve">     - odvod zřizovateli </t>
  </si>
  <si>
    <t xml:space="preserve">     - neinvestiční dotace (MSK, MK)</t>
  </si>
  <si>
    <t xml:space="preserve">    - neinvestiční dotace  (MSK)</t>
  </si>
  <si>
    <t xml:space="preserve">    - odvod zřizovateli </t>
  </si>
  <si>
    <t>krátkodobé pronájmy kult. zařízení MČ</t>
  </si>
  <si>
    <t>příjmy z prodeje zboží, tombola atd.</t>
  </si>
  <si>
    <t>Příjmy z pronájmu kulturních nemovitostí v majektu města:</t>
  </si>
  <si>
    <t>Vítání občánků a občanské záležitosti (odbor vnitřních věcí)</t>
  </si>
  <si>
    <t>Hláska - expozice (odbor kancelář tajemníka, odd. hosp. správy)</t>
  </si>
  <si>
    <r>
      <rPr>
        <b/>
        <sz val="11"/>
        <color theme="1"/>
        <rFont val="Arial"/>
        <family val="2"/>
        <charset val="238"/>
      </rPr>
      <t>odbor přípravy a realizace investic</t>
    </r>
    <r>
      <rPr>
        <sz val="11"/>
        <color theme="1"/>
        <rFont val="Arial"/>
        <family val="2"/>
        <charset val="238"/>
      </rPr>
      <t xml:space="preserve"> - investiční akce na kulturním majetku města (např. rekonstrukce kina Mír, oprava světlíku v knihovně, PD střecha - kostel sv. Václava)</t>
    </r>
  </si>
  <si>
    <t>JA TSO (jmenovité akce Technické služby Opava) - údržba a správa kult. majetku města (oprava busty P.Bezruče, oprava terasy hl. budovy městského koupaliště)</t>
  </si>
  <si>
    <r>
      <rPr>
        <b/>
        <sz val="11"/>
        <color theme="1"/>
        <rFont val="Arial"/>
        <family val="2"/>
        <charset val="238"/>
      </rPr>
      <t>odbor majetku města</t>
    </r>
    <r>
      <rPr>
        <sz val="11"/>
        <color theme="1"/>
        <rFont val="Arial"/>
        <family val="2"/>
        <charset val="238"/>
      </rPr>
      <t xml:space="preserve">  (výdaje na energie, opravy , ost. služby - Švédská kaple, kino Mír, KD Rybníček, Dům umění)</t>
    </r>
  </si>
  <si>
    <t xml:space="preserve">     - KD Rybníček</t>
  </si>
  <si>
    <t xml:space="preserve">     - Obecní dům</t>
  </si>
  <si>
    <t xml:space="preserve">     - restaurace v Domě umění</t>
  </si>
  <si>
    <t xml:space="preserve">     - dotace z Ministerstva kultury (oprava světlíku v knihovně)</t>
  </si>
  <si>
    <t xml:space="preserve">     - kino Mír</t>
  </si>
  <si>
    <t xml:space="preserve">Opavská kulturní organizace </t>
  </si>
  <si>
    <t>Knihovna Petra Bezruče v Opavě</t>
  </si>
  <si>
    <t xml:space="preserve">Příjmy z pronájmu stánků na Velikonočních a Vánočních trzích  </t>
  </si>
  <si>
    <t xml:space="preserve">     - příjmy z občerstvení </t>
  </si>
  <si>
    <t>Zpracovaly:</t>
  </si>
  <si>
    <t>Mgr. Jana Foltysová, vedoucí kanceláře primátora</t>
  </si>
  <si>
    <t>Pavla Kostrhounová, DiS., referent oddělení rozpočtu a ekonomických agend, odbor finanční a rozpočtový</t>
  </si>
  <si>
    <t xml:space="preserve">Zdroje: </t>
  </si>
  <si>
    <t xml:space="preserve"> - modul "účetní a rozpočtové výstupy" v ekonomickém systému GINIS, paragraf kultury </t>
  </si>
  <si>
    <t xml:space="preserve"> - modul "smlouvy" v ekonomickém systému GINIS - ruční dohledávání na základě znalosti prostředí MMO </t>
  </si>
  <si>
    <t xml:space="preserve"> - závazné ukazatele rozpočtu schválené a upravované Radou města v roce 2018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</si>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</sst>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1" xfId="0" applyFont="1" applyFill="1" applyBorder="1"/>
    <xf numFmtId="0" fontId="5" fillId="0" borderId="1" xfId="0" applyFont="1" applyBorder="1"/>
    <xf numFmtId="44" fontId="5" fillId="0" borderId="1" xfId="1" applyFont="1" applyBorder="1"/>
    <xf numFmtId="44" fontId="4" fillId="3" borderId="1" xfId="0" applyNumberFormat="1" applyFont="1" applyFill="1" applyBorder="1"/>
    <xf numFmtId="0" fontId="4" fillId="0" borderId="0" xfId="0" applyFont="1" applyAlignment="1">
      <alignment wrapText="1"/>
    </xf>
    <xf numFmtId="44" fontId="4" fillId="0" borderId="0" xfId="1" applyFont="1"/>
    <xf numFmtId="0" fontId="4" fillId="0" borderId="0" xfId="0" applyFont="1"/>
    <xf numFmtId="0" fontId="5" fillId="3" borderId="1" xfId="0" applyFont="1" applyFill="1" applyBorder="1"/>
    <xf numFmtId="0" fontId="4" fillId="2" borderId="1" xfId="0" applyFont="1" applyFill="1" applyBorder="1"/>
    <xf numFmtId="44" fontId="4" fillId="2" borderId="1" xfId="1" applyFont="1" applyFill="1" applyBorder="1"/>
    <xf numFmtId="44" fontId="5" fillId="2" borderId="1" xfId="1" applyFont="1" applyFill="1" applyBorder="1"/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44" fontId="5" fillId="0" borderId="2" xfId="1" applyFont="1" applyBorder="1"/>
    <xf numFmtId="44" fontId="4" fillId="2" borderId="1" xfId="0" applyNumberFormat="1" applyFont="1" applyFill="1" applyBorder="1"/>
    <xf numFmtId="44" fontId="5" fillId="0" borderId="1" xfId="0" applyNumberFormat="1" applyFont="1" applyBorder="1"/>
    <xf numFmtId="44" fontId="4" fillId="2" borderId="1" xfId="0" applyNumberFormat="1" applyFont="1" applyFill="1" applyBorder="1" applyAlignment="1">
      <alignment wrapText="1"/>
    </xf>
    <xf numFmtId="0" fontId="5" fillId="4" borderId="1" xfId="0" applyFont="1" applyFill="1" applyBorder="1"/>
    <xf numFmtId="44" fontId="5" fillId="4" borderId="1" xfId="0" applyNumberFormat="1" applyFont="1" applyFill="1" applyBorder="1"/>
    <xf numFmtId="44" fontId="5" fillId="4" borderId="1" xfId="1" applyFont="1" applyFill="1" applyBorder="1"/>
    <xf numFmtId="0" fontId="5" fillId="4" borderId="1" xfId="0" applyFont="1" applyFill="1" applyBorder="1" applyAlignment="1">
      <alignment wrapText="1"/>
    </xf>
    <xf numFmtId="44" fontId="4" fillId="4" borderId="1" xfId="1" applyFont="1" applyFill="1" applyBorder="1"/>
    <xf numFmtId="0" fontId="4" fillId="4" borderId="1" xfId="0" applyFont="1" applyFill="1" applyBorder="1"/>
    <xf numFmtId="0" fontId="4" fillId="0" borderId="1" xfId="0" applyFont="1" applyBorder="1"/>
    <xf numFmtId="0" fontId="7" fillId="0" borderId="0" xfId="0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8"/>
  <sheetViews>
    <sheetView tabSelected="1" workbookViewId="0">
      <pane ySplit="3" topLeftCell="A4" activePane="bottomLeft" state="frozen"/>
      <selection pane="bottomLeft" activeCell="G10" sqref="G10"/>
    </sheetView>
  </sheetViews>
  <sheetFormatPr defaultRowHeight="15" x14ac:dyDescent="0.25"/>
  <cols>
    <col min="1" max="1" width="66.5703125" customWidth="1"/>
    <col min="2" max="2" width="22.28515625" customWidth="1"/>
    <col min="3" max="3" width="19" customWidth="1"/>
    <col min="4" max="4" width="23.7109375" customWidth="1"/>
  </cols>
  <sheetData>
    <row r="2" spans="1:4" s="1" customFormat="1" ht="21" x14ac:dyDescent="0.35">
      <c r="A2" s="7" t="s">
        <v>30</v>
      </c>
      <c r="B2" s="8"/>
      <c r="C2" s="9"/>
      <c r="D2" s="7"/>
    </row>
    <row r="3" spans="1:4" x14ac:dyDescent="0.25">
      <c r="A3" s="10"/>
      <c r="B3" s="3" t="s">
        <v>7</v>
      </c>
      <c r="C3" s="3" t="s">
        <v>8</v>
      </c>
      <c r="D3" s="3" t="s">
        <v>32</v>
      </c>
    </row>
    <row r="4" spans="1:4" x14ac:dyDescent="0.25">
      <c r="A4" s="11" t="s">
        <v>4</v>
      </c>
      <c r="B4" s="12">
        <v>1978236.5</v>
      </c>
      <c r="C4" s="13"/>
      <c r="D4" s="12">
        <v>1978236.5</v>
      </c>
    </row>
    <row r="5" spans="1:4" s="2" customFormat="1" ht="18.75" x14ac:dyDescent="0.3">
      <c r="A5" s="14"/>
      <c r="B5" s="14"/>
      <c r="C5" s="5"/>
      <c r="D5" s="14"/>
    </row>
    <row r="6" spans="1:4" s="2" customFormat="1" ht="18.75" x14ac:dyDescent="0.3">
      <c r="A6" s="11" t="s">
        <v>2</v>
      </c>
      <c r="B6" s="12">
        <f>SUM(B7:B13)</f>
        <v>123139000</v>
      </c>
      <c r="C6" s="12">
        <f>SUM(C7:C17)</f>
        <v>14809000</v>
      </c>
      <c r="D6" s="18">
        <f>B6-C6</f>
        <v>108330000</v>
      </c>
    </row>
    <row r="7" spans="1:4" s="2" customFormat="1" ht="18.75" x14ac:dyDescent="0.3">
      <c r="A7" s="26" t="s">
        <v>0</v>
      </c>
      <c r="B7" s="23">
        <v>89800000</v>
      </c>
      <c r="C7" s="23"/>
      <c r="D7" s="22">
        <f>B7-C8-C9</f>
        <v>80000000</v>
      </c>
    </row>
    <row r="8" spans="1:4" s="2" customFormat="1" ht="18.75" x14ac:dyDescent="0.3">
      <c r="A8" s="21" t="s">
        <v>35</v>
      </c>
      <c r="B8" s="23"/>
      <c r="C8" s="23">
        <v>2000000</v>
      </c>
      <c r="D8" s="21"/>
    </row>
    <row r="9" spans="1:4" s="2" customFormat="1" ht="18.75" x14ac:dyDescent="0.3">
      <c r="A9" s="21" t="s">
        <v>36</v>
      </c>
      <c r="B9" s="23"/>
      <c r="C9" s="23">
        <v>7800000</v>
      </c>
      <c r="D9" s="21"/>
    </row>
    <row r="10" spans="1:4" s="2" customFormat="1" ht="18.75" x14ac:dyDescent="0.3">
      <c r="A10" s="27" t="s">
        <v>52</v>
      </c>
      <c r="B10" s="5">
        <v>14863000</v>
      </c>
      <c r="C10" s="5"/>
      <c r="D10" s="19">
        <f>B10-C11-C12</f>
        <v>12830000</v>
      </c>
    </row>
    <row r="11" spans="1:4" s="2" customFormat="1" ht="18.75" x14ac:dyDescent="0.3">
      <c r="A11" s="4" t="s">
        <v>35</v>
      </c>
      <c r="B11" s="5"/>
      <c r="C11" s="5">
        <v>1870000</v>
      </c>
      <c r="D11" s="4"/>
    </row>
    <row r="12" spans="1:4" s="2" customFormat="1" ht="18.75" x14ac:dyDescent="0.3">
      <c r="A12" s="4" t="s">
        <v>34</v>
      </c>
      <c r="B12" s="5"/>
      <c r="C12" s="5">
        <v>163000</v>
      </c>
      <c r="D12" s="4"/>
    </row>
    <row r="13" spans="1:4" s="2" customFormat="1" ht="18.75" x14ac:dyDescent="0.3">
      <c r="A13" s="26" t="s">
        <v>53</v>
      </c>
      <c r="B13" s="23">
        <v>18476000</v>
      </c>
      <c r="C13" s="23"/>
      <c r="D13" s="22">
        <f>B13-C14-C15-C16</f>
        <v>15500000</v>
      </c>
    </row>
    <row r="14" spans="1:4" s="2" customFormat="1" ht="18.75" x14ac:dyDescent="0.3">
      <c r="A14" s="21" t="s">
        <v>38</v>
      </c>
      <c r="B14" s="23"/>
      <c r="C14" s="23">
        <v>700000</v>
      </c>
      <c r="D14" s="21"/>
    </row>
    <row r="15" spans="1:4" s="2" customFormat="1" ht="18.75" x14ac:dyDescent="0.3">
      <c r="A15" s="21" t="s">
        <v>37</v>
      </c>
      <c r="B15" s="23"/>
      <c r="C15" s="23">
        <v>2116000</v>
      </c>
      <c r="D15" s="21"/>
    </row>
    <row r="16" spans="1:4" s="2" customFormat="1" ht="18.75" x14ac:dyDescent="0.3">
      <c r="A16" s="21" t="s">
        <v>33</v>
      </c>
      <c r="B16" s="23"/>
      <c r="C16" s="23">
        <v>160000</v>
      </c>
      <c r="D16" s="21"/>
    </row>
    <row r="17" spans="1:4" s="2" customFormat="1" ht="18.75" x14ac:dyDescent="0.3">
      <c r="A17" s="4"/>
      <c r="B17" s="5"/>
      <c r="C17" s="5"/>
      <c r="D17" s="4"/>
    </row>
    <row r="18" spans="1:4" s="2" customFormat="1" ht="18.75" x14ac:dyDescent="0.3">
      <c r="A18" s="11" t="s">
        <v>1</v>
      </c>
      <c r="B18" s="12">
        <v>5906442.2300000004</v>
      </c>
      <c r="C18" s="12">
        <f>SUM(C19:C20)</f>
        <v>229972</v>
      </c>
      <c r="D18" s="18">
        <f>B18-C18</f>
        <v>5676470.2300000004</v>
      </c>
    </row>
    <row r="19" spans="1:4" s="2" customFormat="1" ht="18.75" x14ac:dyDescent="0.3">
      <c r="A19" s="4" t="s">
        <v>39</v>
      </c>
      <c r="B19" s="5"/>
      <c r="C19" s="5">
        <v>206942</v>
      </c>
      <c r="D19" s="4"/>
    </row>
    <row r="20" spans="1:4" s="2" customFormat="1" ht="18.75" x14ac:dyDescent="0.3">
      <c r="A20" s="4" t="s">
        <v>40</v>
      </c>
      <c r="B20" s="5"/>
      <c r="C20" s="5">
        <v>23030</v>
      </c>
      <c r="D20" s="4"/>
    </row>
    <row r="21" spans="1:4" s="2" customFormat="1" ht="18.75" x14ac:dyDescent="0.3">
      <c r="A21" s="4"/>
      <c r="B21" s="5"/>
      <c r="C21" s="5"/>
      <c r="D21" s="4"/>
    </row>
    <row r="22" spans="1:4" s="2" customFormat="1" ht="18.75" x14ac:dyDescent="0.3">
      <c r="A22" s="11" t="s">
        <v>3</v>
      </c>
      <c r="B22" s="12">
        <f>SUM(B23:B32)</f>
        <v>37133585.689999998</v>
      </c>
      <c r="C22" s="12">
        <f>SUM(C23:C34)</f>
        <v>1059286</v>
      </c>
      <c r="D22" s="18">
        <f>B22-C22</f>
        <v>36074299.689999998</v>
      </c>
    </row>
    <row r="23" spans="1:4" s="2" customFormat="1" ht="30.75" x14ac:dyDescent="0.3">
      <c r="A23" s="15" t="s">
        <v>46</v>
      </c>
      <c r="B23" s="5">
        <v>1813278.76</v>
      </c>
      <c r="C23" s="5"/>
      <c r="D23" s="4"/>
    </row>
    <row r="24" spans="1:4" s="2" customFormat="1" ht="44.25" x14ac:dyDescent="0.3">
      <c r="A24" s="15" t="s">
        <v>45</v>
      </c>
      <c r="B24" s="5">
        <v>55660</v>
      </c>
      <c r="C24" s="5"/>
      <c r="D24" s="4"/>
    </row>
    <row r="25" spans="1:4" s="2" customFormat="1" ht="18.75" x14ac:dyDescent="0.3">
      <c r="A25" s="15"/>
      <c r="B25" s="5"/>
      <c r="C25" s="5"/>
      <c r="D25" s="4"/>
    </row>
    <row r="26" spans="1:4" s="2" customFormat="1" ht="18.75" x14ac:dyDescent="0.3">
      <c r="A26" s="24" t="s">
        <v>41</v>
      </c>
      <c r="B26" s="23"/>
      <c r="C26" s="25"/>
      <c r="D26" s="21"/>
    </row>
    <row r="27" spans="1:4" s="2" customFormat="1" ht="18.75" x14ac:dyDescent="0.3">
      <c r="A27" s="21" t="s">
        <v>47</v>
      </c>
      <c r="B27" s="23"/>
      <c r="C27" s="23">
        <v>412509</v>
      </c>
      <c r="D27" s="21"/>
    </row>
    <row r="28" spans="1:4" s="2" customFormat="1" ht="18.75" x14ac:dyDescent="0.3">
      <c r="A28" s="21" t="s">
        <v>48</v>
      </c>
      <c r="B28" s="23"/>
      <c r="C28" s="23">
        <v>261900</v>
      </c>
      <c r="D28" s="21"/>
    </row>
    <row r="29" spans="1:4" s="2" customFormat="1" ht="18.75" x14ac:dyDescent="0.3">
      <c r="A29" s="21" t="s">
        <v>49</v>
      </c>
      <c r="B29" s="23"/>
      <c r="C29" s="23">
        <v>79587</v>
      </c>
      <c r="D29" s="21"/>
    </row>
    <row r="30" spans="1:4" s="2" customFormat="1" ht="18.75" x14ac:dyDescent="0.3">
      <c r="A30" s="21" t="s">
        <v>51</v>
      </c>
      <c r="B30" s="23"/>
      <c r="C30" s="23">
        <v>105290</v>
      </c>
      <c r="D30" s="21"/>
    </row>
    <row r="31" spans="1:4" s="2" customFormat="1" ht="18.75" x14ac:dyDescent="0.3">
      <c r="A31" s="4"/>
      <c r="B31" s="5"/>
      <c r="C31" s="5"/>
      <c r="D31" s="4"/>
    </row>
    <row r="32" spans="1:4" s="2" customFormat="1" ht="45" x14ac:dyDescent="0.3">
      <c r="A32" s="24" t="s">
        <v>44</v>
      </c>
      <c r="B32" s="23">
        <v>35264646.93</v>
      </c>
      <c r="C32" s="23"/>
      <c r="D32" s="24"/>
    </row>
    <row r="33" spans="1:4" x14ac:dyDescent="0.25">
      <c r="A33" s="24" t="s">
        <v>50</v>
      </c>
      <c r="B33" s="23"/>
      <c r="C33" s="23">
        <v>200000</v>
      </c>
      <c r="D33" s="24"/>
    </row>
    <row r="34" spans="1:4" x14ac:dyDescent="0.25">
      <c r="A34" s="15"/>
      <c r="B34" s="5"/>
      <c r="C34" s="5"/>
      <c r="D34" s="15"/>
    </row>
    <row r="35" spans="1:4" x14ac:dyDescent="0.25">
      <c r="A35" s="16" t="s">
        <v>12</v>
      </c>
      <c r="B35" s="12">
        <f>SUM(B36:B46)</f>
        <v>3620023.44</v>
      </c>
      <c r="C35" s="12">
        <f>SUM(C36:C46)</f>
        <v>1612219.75</v>
      </c>
      <c r="D35" s="20">
        <f>B35-C35</f>
        <v>2007803.69</v>
      </c>
    </row>
    <row r="36" spans="1:4" x14ac:dyDescent="0.25">
      <c r="A36" s="15" t="s">
        <v>5</v>
      </c>
      <c r="B36" s="5">
        <v>511023</v>
      </c>
      <c r="C36" s="5"/>
      <c r="D36" s="15"/>
    </row>
    <row r="37" spans="1:4" x14ac:dyDescent="0.25">
      <c r="A37" s="24" t="s">
        <v>6</v>
      </c>
      <c r="B37" s="23">
        <v>643023.93999999994</v>
      </c>
      <c r="C37" s="23"/>
      <c r="D37" s="24"/>
    </row>
    <row r="38" spans="1:4" x14ac:dyDescent="0.25">
      <c r="A38" s="24" t="s">
        <v>15</v>
      </c>
      <c r="B38" s="23"/>
      <c r="C38" s="23">
        <v>250000</v>
      </c>
      <c r="D38" s="24"/>
    </row>
    <row r="39" spans="1:4" x14ac:dyDescent="0.25">
      <c r="A39" s="15" t="s">
        <v>10</v>
      </c>
      <c r="B39" s="5">
        <v>1149437</v>
      </c>
      <c r="C39" s="5"/>
      <c r="D39" s="15"/>
    </row>
    <row r="40" spans="1:4" x14ac:dyDescent="0.25">
      <c r="A40" s="15" t="s">
        <v>15</v>
      </c>
      <c r="B40" s="5"/>
      <c r="C40" s="5">
        <v>350000</v>
      </c>
      <c r="D40" s="15"/>
    </row>
    <row r="41" spans="1:4" x14ac:dyDescent="0.25">
      <c r="A41" s="21" t="s">
        <v>11</v>
      </c>
      <c r="B41" s="23">
        <v>879741</v>
      </c>
      <c r="C41" s="23"/>
      <c r="D41" s="21"/>
    </row>
    <row r="42" spans="1:4" x14ac:dyDescent="0.25">
      <c r="A42" s="21" t="s">
        <v>16</v>
      </c>
      <c r="B42" s="23"/>
      <c r="C42" s="23">
        <v>300000</v>
      </c>
      <c r="D42" s="21"/>
    </row>
    <row r="43" spans="1:4" x14ac:dyDescent="0.25">
      <c r="A43" s="21" t="s">
        <v>17</v>
      </c>
      <c r="B43" s="23"/>
      <c r="C43" s="23">
        <v>150000</v>
      </c>
      <c r="D43" s="21"/>
    </row>
    <row r="44" spans="1:4" x14ac:dyDescent="0.25">
      <c r="A44" s="4" t="s">
        <v>9</v>
      </c>
      <c r="B44" s="5">
        <v>80000</v>
      </c>
      <c r="C44" s="5"/>
      <c r="D44" s="4"/>
    </row>
    <row r="45" spans="1:4" x14ac:dyDescent="0.25">
      <c r="A45" s="4" t="s">
        <v>31</v>
      </c>
      <c r="B45" s="5">
        <v>356798.5</v>
      </c>
      <c r="C45" s="5"/>
      <c r="D45" s="4"/>
    </row>
    <row r="46" spans="1:4" x14ac:dyDescent="0.25">
      <c r="A46" s="4" t="s">
        <v>28</v>
      </c>
      <c r="B46" s="5"/>
      <c r="C46" s="5">
        <v>562219.75</v>
      </c>
      <c r="D46" s="4"/>
    </row>
    <row r="47" spans="1:4" x14ac:dyDescent="0.25">
      <c r="A47" s="4"/>
      <c r="B47" s="5"/>
      <c r="C47" s="5"/>
      <c r="D47" s="4"/>
    </row>
    <row r="48" spans="1:4" x14ac:dyDescent="0.25">
      <c r="A48" s="11" t="s">
        <v>13</v>
      </c>
      <c r="B48" s="12">
        <f>SUM(B49:B62)</f>
        <v>4817219.3</v>
      </c>
      <c r="C48" s="12">
        <f>SUM(C49:C62)</f>
        <v>2111777.2000000002</v>
      </c>
      <c r="D48" s="12">
        <f>B48-C48</f>
        <v>2705442.0999999996</v>
      </c>
    </row>
    <row r="49" spans="1:4" x14ac:dyDescent="0.25">
      <c r="A49" s="21" t="s">
        <v>14</v>
      </c>
      <c r="B49" s="23">
        <v>236224</v>
      </c>
      <c r="C49" s="23"/>
      <c r="D49" s="21"/>
    </row>
    <row r="50" spans="1:4" x14ac:dyDescent="0.25">
      <c r="A50" s="21" t="s">
        <v>18</v>
      </c>
      <c r="B50" s="21"/>
      <c r="C50" s="23">
        <v>20360</v>
      </c>
      <c r="D50" s="21"/>
    </row>
    <row r="51" spans="1:4" x14ac:dyDescent="0.25">
      <c r="A51" s="21" t="s">
        <v>22</v>
      </c>
      <c r="B51" s="21"/>
      <c r="C51" s="23">
        <v>37100</v>
      </c>
      <c r="D51" s="21"/>
    </row>
    <row r="52" spans="1:4" x14ac:dyDescent="0.25">
      <c r="A52" s="21" t="s">
        <v>27</v>
      </c>
      <c r="B52" s="21"/>
      <c r="C52" s="23">
        <v>95050</v>
      </c>
      <c r="D52" s="21"/>
    </row>
    <row r="53" spans="1:4" x14ac:dyDescent="0.25">
      <c r="A53" s="4" t="s">
        <v>19</v>
      </c>
      <c r="B53" s="5">
        <v>1730742</v>
      </c>
      <c r="C53" s="5"/>
      <c r="D53" s="4"/>
    </row>
    <row r="54" spans="1:4" x14ac:dyDescent="0.25">
      <c r="A54" s="4" t="s">
        <v>20</v>
      </c>
      <c r="B54" s="5">
        <v>597085</v>
      </c>
      <c r="C54" s="5"/>
      <c r="D54" s="4"/>
    </row>
    <row r="55" spans="1:4" x14ac:dyDescent="0.25">
      <c r="A55" s="4" t="s">
        <v>54</v>
      </c>
      <c r="B55" s="4"/>
      <c r="C55" s="5">
        <v>1731717</v>
      </c>
      <c r="D55" s="4"/>
    </row>
    <row r="56" spans="1:4" x14ac:dyDescent="0.25">
      <c r="A56" s="21" t="s">
        <v>21</v>
      </c>
      <c r="B56" s="23">
        <v>888551</v>
      </c>
      <c r="C56" s="21"/>
      <c r="D56" s="21"/>
    </row>
    <row r="57" spans="1:4" x14ac:dyDescent="0.25">
      <c r="A57" s="21" t="s">
        <v>22</v>
      </c>
      <c r="B57" s="21"/>
      <c r="C57" s="23">
        <v>215450.2</v>
      </c>
      <c r="D57" s="21"/>
    </row>
    <row r="58" spans="1:4" x14ac:dyDescent="0.25">
      <c r="A58" s="21" t="s">
        <v>55</v>
      </c>
      <c r="B58" s="21"/>
      <c r="C58" s="23">
        <v>12100</v>
      </c>
      <c r="D58" s="21"/>
    </row>
    <row r="59" spans="1:4" x14ac:dyDescent="0.25">
      <c r="A59" s="4" t="s">
        <v>23</v>
      </c>
      <c r="B59" s="5">
        <v>1232285.3</v>
      </c>
      <c r="C59" s="5"/>
      <c r="D59" s="4"/>
    </row>
    <row r="60" spans="1:4" x14ac:dyDescent="0.25">
      <c r="A60" s="4" t="s">
        <v>24</v>
      </c>
      <c r="B60" s="5">
        <v>55585</v>
      </c>
      <c r="C60" s="5"/>
      <c r="D60" s="4"/>
    </row>
    <row r="61" spans="1:4" x14ac:dyDescent="0.25">
      <c r="A61" s="4" t="s">
        <v>25</v>
      </c>
      <c r="B61" s="5">
        <v>38778</v>
      </c>
      <c r="C61" s="5"/>
      <c r="D61" s="4"/>
    </row>
    <row r="62" spans="1:4" x14ac:dyDescent="0.25">
      <c r="A62" s="4" t="s">
        <v>26</v>
      </c>
      <c r="B62" s="5">
        <v>37969</v>
      </c>
      <c r="C62" s="5"/>
      <c r="D62" s="4"/>
    </row>
    <row r="63" spans="1:4" x14ac:dyDescent="0.25">
      <c r="A63" s="4"/>
      <c r="B63" s="5"/>
      <c r="C63" s="5"/>
      <c r="D63" s="4"/>
    </row>
    <row r="64" spans="1:4" x14ac:dyDescent="0.25">
      <c r="A64" s="11" t="s">
        <v>42</v>
      </c>
      <c r="B64" s="12">
        <v>384748.61</v>
      </c>
      <c r="C64" s="12"/>
      <c r="D64" s="12">
        <v>384748.61</v>
      </c>
    </row>
    <row r="65" spans="1:4" x14ac:dyDescent="0.25">
      <c r="A65" s="4"/>
      <c r="B65" s="5"/>
      <c r="C65" s="5"/>
      <c r="D65" s="4"/>
    </row>
    <row r="66" spans="1:4" x14ac:dyDescent="0.25">
      <c r="A66" s="11" t="s">
        <v>43</v>
      </c>
      <c r="B66" s="12">
        <v>123904</v>
      </c>
      <c r="C66" s="12"/>
      <c r="D66" s="12">
        <v>123904</v>
      </c>
    </row>
    <row r="67" spans="1:4" x14ac:dyDescent="0.25">
      <c r="A67" s="4"/>
      <c r="B67" s="5"/>
      <c r="C67" s="5"/>
      <c r="D67" s="4"/>
    </row>
    <row r="68" spans="1:4" x14ac:dyDescent="0.25">
      <c r="A68" s="3" t="s">
        <v>29</v>
      </c>
      <c r="B68" s="6">
        <f>B4+B6+B18+B22+B35+B48</f>
        <v>176594507.16000003</v>
      </c>
      <c r="C68" s="6">
        <f>C4+C6+C18+C22+C35+C48</f>
        <v>19822254.949999999</v>
      </c>
      <c r="D68" s="6">
        <f>SUM(D4+D6+D18+D22+D35+D48)</f>
        <v>156772252.21000001</v>
      </c>
    </row>
    <row r="69" spans="1:4" x14ac:dyDescent="0.25">
      <c r="B69" s="17"/>
    </row>
    <row r="71" spans="1:4" x14ac:dyDescent="0.25">
      <c r="A71" s="28" t="s">
        <v>56</v>
      </c>
      <c r="B71" t="s">
        <v>63</v>
      </c>
    </row>
    <row r="72" spans="1:4" x14ac:dyDescent="0.25">
      <c r="A72" t="s">
        <v>57</v>
      </c>
    </row>
    <row r="73" spans="1:4" x14ac:dyDescent="0.25">
      <c r="A73" t="s">
        <v>58</v>
      </c>
    </row>
    <row r="75" spans="1:4" x14ac:dyDescent="0.25">
      <c r="A75" t="s">
        <v>59</v>
      </c>
    </row>
    <row r="76" spans="1:4" x14ac:dyDescent="0.25">
      <c r="A76" t="s">
        <v>62</v>
      </c>
    </row>
    <row r="77" spans="1:4" x14ac:dyDescent="0.25">
      <c r="A77" t="s">
        <v>60</v>
      </c>
    </row>
    <row r="78" spans="1:4" x14ac:dyDescent="0.25">
      <c r="A78" t="s">
        <v>61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Kostrhounová Pavla</dc:creator>
  <cp:lastModifiedBy>Foltysová Jana</cp:lastModifiedBy>
  <cp:lastPrinted>2019-04-05T11:18:31Z</cp:lastPrinted>
  <dcterms:created xsi:type="dcterms:W3CDTF">2019-04-04T11:57:24Z</dcterms:created>
  <dcterms:modified xsi:type="dcterms:W3CDTF">2019-04-17T08:59:28Z</dcterms:modified>
</cp:coreProperties>
</file>